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1"/>
  </bookViews>
  <sheets>
    <sheet name="Obrazloženje" sheetId="1" r:id="rId1"/>
    <sheet name="Fin.plan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<sst xmlns="http://schemas.openxmlformats.org/spreadsheetml/2006/main" count="147" uniqueCount="119">
  <si>
    <t>Opći prihodi i primici</t>
  </si>
  <si>
    <t>Vlastiti prihodi</t>
  </si>
  <si>
    <t>Prihodi za posebne namjene</t>
  </si>
  <si>
    <t>Pomoći</t>
  </si>
  <si>
    <t>Donacije</t>
  </si>
  <si>
    <t>Naziv računa</t>
  </si>
  <si>
    <t>Prihodi od nefin.imovine i nadoknade štete s osnova osiguranja</t>
  </si>
  <si>
    <t>Račun prihoda i rashoda</t>
  </si>
  <si>
    <t>Rashodi za zaposlene</t>
  </si>
  <si>
    <t>Materijalni rashodi</t>
  </si>
  <si>
    <t>Financijski rashodi</t>
  </si>
  <si>
    <t>Rashodi za nabavu dugotrajne imovine</t>
  </si>
  <si>
    <t>RASHODI</t>
  </si>
  <si>
    <t>PRIHODI</t>
  </si>
  <si>
    <t>Plaće</t>
  </si>
  <si>
    <t>Ostali rashodi za zaposlene</t>
  </si>
  <si>
    <t>Doprinosi na plaće</t>
  </si>
  <si>
    <t>Službena putovanja</t>
  </si>
  <si>
    <t>Prijevoz na posao</t>
  </si>
  <si>
    <t>Stručno usavršavanje</t>
  </si>
  <si>
    <t>Uredski i ostali materijal</t>
  </si>
  <si>
    <t>Namirnice-kuhinja</t>
  </si>
  <si>
    <t>Materijal i sirovine</t>
  </si>
  <si>
    <t>Energija</t>
  </si>
  <si>
    <t>Materijal za invest.održavanje</t>
  </si>
  <si>
    <t>Sitni inventar</t>
  </si>
  <si>
    <t>Usluge telefona i prijevoza</t>
  </si>
  <si>
    <t>Usluge invest.održavanja</t>
  </si>
  <si>
    <t>Komunalne usluge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</si>
  <si>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</si>
  <si>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</si>
  <si>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</si>
  <si>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</si>
  <si>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</si>
  <si>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</si>
  <si>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</si>
  <si>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Ostali rashodi</t>
  </si>
  <si>
    <t>Usluge platnog prometa</t>
  </si>
  <si>
    <t>Postrojenja i oprema</t>
  </si>
  <si>
    <t xml:space="preserve">Knjige </t>
  </si>
  <si>
    <t>UKUPNO RASHODI</t>
  </si>
  <si>
    <t>Kamate</t>
  </si>
  <si>
    <t>Ostali prihodi</t>
  </si>
  <si>
    <t>Ministarstvo prosvjete</t>
  </si>
  <si>
    <t xml:space="preserve">Dnevnice                                            Smještaj                                       Prijevoz-javni                                          Prijevoz-vl.automobil                                          </t>
  </si>
  <si>
    <t>Izmjene i dopune</t>
  </si>
  <si>
    <t xml:space="preserve">OBRAZLOŽENJE </t>
  </si>
  <si>
    <t>UKUPNO PRIHODI</t>
  </si>
  <si>
    <t>Ukupno</t>
  </si>
  <si>
    <t>Ukupno rashodi</t>
  </si>
  <si>
    <t xml:space="preserve">                                                                                                                                 </t>
  </si>
  <si>
    <t xml:space="preserve">                    FINANCIJSKI PLAN-Plan rashoda i izdataka </t>
  </si>
  <si>
    <t>Datum:</t>
  </si>
  <si>
    <t>M.P.</t>
  </si>
  <si>
    <t>Odgovorna osoba:</t>
  </si>
  <si>
    <t>Izradila:</t>
  </si>
  <si>
    <t>Ružica Vrljić</t>
  </si>
  <si>
    <t>Plaće za redovan rad</t>
  </si>
  <si>
    <t>Plaće za prekovr.rad</t>
  </si>
  <si>
    <t>Plaće za poseb.uv.rada</t>
  </si>
  <si>
    <t>Naknad.troš.zaposl.</t>
  </si>
  <si>
    <t>Rashodi za mater. I ener.</t>
  </si>
  <si>
    <t>Rashodi za usluge</t>
  </si>
  <si>
    <t>Ostali nespomenuti rashodi poslovanja</t>
  </si>
  <si>
    <t>Županija-MT</t>
  </si>
  <si>
    <t>Županija-razno</t>
  </si>
  <si>
    <t>Sl.radna odjeća i obuća</t>
  </si>
  <si>
    <t>El.energija-Vođinci                                            El.energija-Novi Mikanovci                                            Plin-Vođinci                                           Plin-Novi Mikanovci                                                Gorivo</t>
  </si>
  <si>
    <t>Naknade troškova osobama izvan radnog odnosa</t>
  </si>
  <si>
    <t>Dopr.za zdravstveno osig.</t>
  </si>
  <si>
    <t>Dopr.za zapošljavanje</t>
  </si>
  <si>
    <t>Redovan rad                                        Prekovremeni rad                                               Posebni uvjeti rada</t>
  </si>
  <si>
    <t>FINANCIJSKI RASHODI</t>
  </si>
  <si>
    <t>RASHODI ZA NABAVU DUGOTRAJNE IMOVINE</t>
  </si>
  <si>
    <t>MATERIJALNI RASHODI</t>
  </si>
  <si>
    <t>RASHODI ZA ZAPOSLENE</t>
  </si>
  <si>
    <t>Dopr.za zašt.zdrav.na radu</t>
  </si>
  <si>
    <t>Dopr.za pot.osoba sa inval.</t>
  </si>
  <si>
    <t>Usluge banaka i platnog prom.</t>
  </si>
  <si>
    <t xml:space="preserve"> Jubilarne nagrade                                   Otpremnine                                    Dar za djecu                                    Pomoć za bolov;smrt                                   </t>
  </si>
  <si>
    <t>PRVO RADITI OBRAZLOŽENJE</t>
  </si>
  <si>
    <t>Katica Gudelj</t>
  </si>
  <si>
    <t xml:space="preserve">                                  30.000,00                                      2x11.700,00                                         30x500,00                                       5x3.755,00                                                         </t>
  </si>
  <si>
    <t xml:space="preserve">Uredski materijal                                    Literatura                                             Materij.i sredstva za čišćenje                                                                                Materijal za higijenske potrebe                                                           Ostali materijal                                                                                           </t>
  </si>
  <si>
    <t>Ostali materijal i sirovine                                                              Materijal za zadrugu</t>
  </si>
  <si>
    <t xml:space="preserve">Opskrba vodom-Vođinci                                                 Opskrba vodom-Novi Mikanovci                                           Odvoz smeća i čišćenje jame                                                             Deratizacija i dezinsekcija                                            Vodna naknada                                                            Dimnjačarske usluge   </t>
  </si>
  <si>
    <t>Županija-energenti</t>
  </si>
  <si>
    <t>Prihodi iz Općina</t>
  </si>
  <si>
    <t>Prihodi od iznaj.stam.obj.</t>
  </si>
  <si>
    <t>Participacija uč. za kuhinju</t>
  </si>
  <si>
    <t>Plaće                                                   Jubilarne nagrade                                           Otpremnine                                            Dar za djecu                                             Pomoć za bolovanje,smrt                                                             Doprinosi na plaću                                     Prijevoz</t>
  </si>
  <si>
    <t>12x12.000,00</t>
  </si>
  <si>
    <t>Sufinan. za kuhinju-udr.minis.</t>
  </si>
  <si>
    <t>Procjena 2018.</t>
  </si>
  <si>
    <t>Kuhinja                                               Ostalo</t>
  </si>
  <si>
    <t>15.000,00                                             20.000,00</t>
  </si>
  <si>
    <t>Namjenski prihodi</t>
  </si>
  <si>
    <t>OBRAZLOŽENJE FINACIJSKOG PLANA ZA 2017.GODINU</t>
  </si>
  <si>
    <t>3.500.000,00                                                       15.000,00                                                          13.000,00</t>
  </si>
  <si>
    <t>2017.god.</t>
  </si>
  <si>
    <t xml:space="preserve">7.000,00                                                    8.000,00                                          5.000,00                                    20.000,00                                     </t>
  </si>
  <si>
    <t>Seminari, savjetovanja i simpoziji</t>
  </si>
  <si>
    <t>Tečajevi i stručni ispiti</t>
  </si>
  <si>
    <t xml:space="preserve">                                             12.000,00                                        5.000,00                                                                          8.000,00                                    8.000,00                                                 13.000,00                             </t>
  </si>
  <si>
    <t>3.528.000,00                                    30.000,00                                         2x11.700,00                                      30x500,00                                   5x3.755,00                                                         527.000,00                                         12.500,00x12</t>
  </si>
  <si>
    <t>30.11.2016.</t>
  </si>
  <si>
    <t>Plan 2017.</t>
  </si>
  <si>
    <t>Procjena 2019.</t>
  </si>
  <si>
    <t>4.142.175,00</t>
  </si>
  <si>
    <t>13.000,00                                                                 5.000,00</t>
  </si>
  <si>
    <t xml:space="preserve">Telefon                                           Poštarina                                                                                                                                </t>
  </si>
  <si>
    <t xml:space="preserve">13.000,00                                                  2.500,00                                          </t>
  </si>
  <si>
    <t>5.000,00                                                 2.000,00                                               6.000,00                                        2.500,00                                            10.000,00                                                                 5.000,00</t>
  </si>
  <si>
    <t>Zakupnine i najmnine za opremu</t>
  </si>
  <si>
    <t xml:space="preserve"> 40.000,00                                                          3.500,00                                              80.000,00                                      15.000,00                                      3.500,000</t>
  </si>
  <si>
    <t>Tekuće pomoći od HZZ-a</t>
  </si>
  <si>
    <t>Zakupnine i najamnine za opremu</t>
  </si>
  <si>
    <t>94.300,00</t>
  </si>
  <si>
    <t>4.918.675,00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</si>
</sst>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00"/>
    <numFmt numFmtId="166" formatCode="#,##0.0000"/>
    <numFmt numFmtId="167" formatCode="#,##0.0"/>
    <numFmt numFmtId="168" formatCode="00000"/>
    <numFmt numFmtId="169" formatCode="00000.0"/>
    <numFmt numFmtId="170" formatCode="00000.00"/>
    <numFmt numFmtId="171" formatCode="[$-41A]d\.\ mmmm\ yyyy\.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 shrinkToFit="1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wrapText="1" shrinkToFi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0" borderId="15" xfId="0" applyFont="1" applyBorder="1" applyAlignment="1">
      <alignment horizontal="center" wrapText="1" shrinkToFit="1"/>
    </xf>
    <xf numFmtId="0" fontId="1" fillId="0" borderId="15" xfId="0" applyFont="1" applyBorder="1" applyAlignment="1">
      <alignment wrapText="1" shrinkToFit="1"/>
    </xf>
    <xf numFmtId="0" fontId="1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0" xfId="0" applyBorder="1" applyAlignment="1">
      <alignment vertical="center" wrapText="1"/>
    </xf>
    <xf numFmtId="4" fontId="6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0" fillId="0" borderId="18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center"/>
    </xf>
    <xf numFmtId="43" fontId="0" fillId="0" borderId="12" xfId="0" applyNumberFormat="1" applyBorder="1" applyAlignment="1">
      <alignment vertical="center"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49" fontId="3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4" fontId="8" fillId="0" borderId="10" xfId="0" applyNumberFormat="1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43" fontId="1" fillId="0" borderId="12" xfId="0" applyNumberFormat="1" applyFont="1" applyBorder="1" applyAlignment="1">
      <alignment/>
    </xf>
    <xf numFmtId="0" fontId="0" fillId="34" borderId="10" xfId="0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26" xfId="0" applyBorder="1" applyAlignment="1">
      <alignment horizontal="left" vertical="center"/>
    </xf>
    <xf numFmtId="0" fontId="6" fillId="0" borderId="27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4" fontId="0" fillId="0" borderId="18" xfId="0" applyNumberForma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2" fillId="0" borderId="11" xfId="0" applyFont="1" applyBorder="1" applyAlignment="1">
      <alignment wrapText="1"/>
    </xf>
    <xf numFmtId="3" fontId="0" fillId="0" borderId="10" xfId="0" applyNumberFormat="1" applyBorder="1" applyAlignment="1">
      <alignment horizontal="left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4" fillId="34" borderId="21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4"/>
  <sheetViews>
    <sheetView zoomScalePageLayoutView="0" workbookViewId="0" topLeftCell="A61">
      <selection activeCell="K87" sqref="K87"/>
    </sheetView>
  </sheetViews>
  <sheetFormatPr defaultColWidth="9.140625" defaultRowHeight="12.75"/>
  <cols>
    <col min="1" max="1" width="13.28125" style="0" customWidth="1"/>
    <col min="2" max="2" width="23.421875" style="0" customWidth="1"/>
    <col min="3" max="3" width="28.57421875" style="0" customWidth="1"/>
    <col min="4" max="4" width="27.421875" style="0" customWidth="1"/>
    <col min="5" max="5" width="22.00390625" style="0" customWidth="1"/>
  </cols>
  <sheetData>
    <row r="2" spans="2:4" ht="15.75">
      <c r="B2" s="49" t="s">
        <v>97</v>
      </c>
      <c r="C2" s="49"/>
      <c r="D2" s="27"/>
    </row>
    <row r="3" ht="13.5" thickBot="1"/>
    <row r="4" spans="1:5" ht="12.75">
      <c r="A4" s="28"/>
      <c r="B4" s="29"/>
      <c r="C4" s="29"/>
      <c r="D4" s="29"/>
      <c r="E4" s="30"/>
    </row>
    <row r="5" spans="1:14" ht="15">
      <c r="A5" s="31" t="s">
        <v>12</v>
      </c>
      <c r="B5" s="4"/>
      <c r="C5" s="4"/>
      <c r="D5" s="7"/>
      <c r="E5" s="45" t="s">
        <v>99</v>
      </c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2"/>
      <c r="B6" s="4"/>
      <c r="C6" s="4"/>
      <c r="D6" s="7"/>
      <c r="E6" s="8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5">
        <v>31</v>
      </c>
      <c r="B7" s="4" t="s">
        <v>8</v>
      </c>
      <c r="C7" s="4"/>
      <c r="D7" s="7"/>
      <c r="E7" s="92">
        <f>SUM(E9:E11)</f>
        <v>4142175</v>
      </c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2"/>
      <c r="B8" s="4"/>
      <c r="C8" s="55"/>
      <c r="D8" s="7"/>
      <c r="E8" s="8"/>
      <c r="F8" s="1"/>
      <c r="G8" s="1"/>
      <c r="H8" s="1"/>
      <c r="I8" s="1"/>
      <c r="J8" s="1"/>
      <c r="K8" s="1"/>
      <c r="L8" s="1"/>
      <c r="M8" s="1"/>
      <c r="N8" s="1"/>
    </row>
    <row r="9" spans="1:14" ht="40.5" customHeight="1">
      <c r="A9" s="12">
        <v>311</v>
      </c>
      <c r="B9" s="95" t="s">
        <v>14</v>
      </c>
      <c r="C9" s="38" t="s">
        <v>71</v>
      </c>
      <c r="D9" s="96" t="s">
        <v>98</v>
      </c>
      <c r="E9" s="89">
        <v>3528000</v>
      </c>
      <c r="F9" s="1"/>
      <c r="G9" s="1"/>
      <c r="H9" s="1"/>
      <c r="I9" s="1"/>
      <c r="J9" s="1"/>
      <c r="K9" s="1"/>
      <c r="L9" s="1"/>
      <c r="M9" s="1"/>
      <c r="N9" s="1"/>
    </row>
    <row r="10" spans="1:14" ht="54.75" customHeight="1">
      <c r="A10" s="12">
        <v>312</v>
      </c>
      <c r="B10" s="35" t="s">
        <v>15</v>
      </c>
      <c r="C10" s="94" t="s">
        <v>79</v>
      </c>
      <c r="D10" s="36" t="s">
        <v>82</v>
      </c>
      <c r="E10" s="46">
        <v>87175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2">
        <v>313</v>
      </c>
      <c r="B11" s="7" t="s">
        <v>16</v>
      </c>
      <c r="C11" s="7"/>
      <c r="D11" s="7"/>
      <c r="E11" s="47">
        <v>527000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2"/>
      <c r="B12" s="7"/>
      <c r="C12" s="7"/>
      <c r="D12" s="7"/>
      <c r="E12" s="47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5">
        <v>32</v>
      </c>
      <c r="B13" s="4" t="s">
        <v>9</v>
      </c>
      <c r="C13" s="4"/>
      <c r="D13" s="7"/>
      <c r="E13" s="92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2"/>
      <c r="B14" s="4"/>
      <c r="C14" s="4"/>
      <c r="D14" s="7"/>
      <c r="E14" s="47"/>
      <c r="F14" s="1"/>
      <c r="G14" s="1"/>
      <c r="H14" s="1"/>
      <c r="I14" s="1"/>
      <c r="J14" s="1"/>
      <c r="K14" s="1"/>
      <c r="L14" s="1"/>
      <c r="M14" s="1"/>
      <c r="N14" s="1"/>
    </row>
    <row r="15" spans="1:14" ht="51">
      <c r="A15" s="12">
        <v>321</v>
      </c>
      <c r="B15" s="37" t="s">
        <v>17</v>
      </c>
      <c r="C15" s="38" t="s">
        <v>44</v>
      </c>
      <c r="D15" s="108" t="s">
        <v>100</v>
      </c>
      <c r="E15" s="47">
        <v>40000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2">
        <v>321</v>
      </c>
      <c r="B16" s="7" t="s">
        <v>18</v>
      </c>
      <c r="C16" s="7"/>
      <c r="D16" s="52"/>
      <c r="E16" s="47">
        <v>130000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2">
        <v>321</v>
      </c>
      <c r="B17" s="7" t="s">
        <v>19</v>
      </c>
      <c r="C17" s="7" t="s">
        <v>101</v>
      </c>
      <c r="D17" s="112">
        <v>2500</v>
      </c>
      <c r="E17" s="47">
        <v>5500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2"/>
      <c r="B18" s="7"/>
      <c r="C18" s="7" t="s">
        <v>102</v>
      </c>
      <c r="D18" s="112">
        <v>3000</v>
      </c>
      <c r="E18" s="47"/>
      <c r="F18" s="1"/>
      <c r="G18" s="1"/>
      <c r="H18" s="1"/>
      <c r="I18" s="1"/>
      <c r="J18" s="1"/>
      <c r="K18" s="1"/>
      <c r="L18" s="1"/>
      <c r="M18" s="1"/>
      <c r="N18" s="1"/>
    </row>
    <row r="19" spans="1:14" ht="69" customHeight="1">
      <c r="A19" s="12">
        <v>3221</v>
      </c>
      <c r="B19" s="37" t="s">
        <v>20</v>
      </c>
      <c r="C19" s="38" t="s">
        <v>83</v>
      </c>
      <c r="D19" s="108" t="s">
        <v>103</v>
      </c>
      <c r="E19" s="47">
        <v>46000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7" customHeight="1">
      <c r="A20" s="12">
        <v>32229</v>
      </c>
      <c r="B20" s="7" t="s">
        <v>22</v>
      </c>
      <c r="C20" s="108" t="s">
        <v>84</v>
      </c>
      <c r="D20" s="108" t="s">
        <v>109</v>
      </c>
      <c r="E20" s="47">
        <v>18000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4.75" customHeight="1">
      <c r="A21" s="12">
        <v>3222</v>
      </c>
      <c r="B21" s="37" t="s">
        <v>21</v>
      </c>
      <c r="C21" s="38"/>
      <c r="D21" s="39"/>
      <c r="E21" s="90">
        <v>125000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63.75">
      <c r="A22" s="12">
        <v>3223</v>
      </c>
      <c r="B22" s="37" t="s">
        <v>23</v>
      </c>
      <c r="C22" s="38" t="s">
        <v>67</v>
      </c>
      <c r="D22" s="108" t="s">
        <v>114</v>
      </c>
      <c r="E22" s="47">
        <v>142000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29.25" customHeight="1">
      <c r="A23" s="12">
        <v>3224</v>
      </c>
      <c r="B23" s="23" t="s">
        <v>24</v>
      </c>
      <c r="C23" s="24"/>
      <c r="D23" s="53"/>
      <c r="E23" s="47">
        <v>1000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2">
        <v>3225</v>
      </c>
      <c r="B24" s="23" t="s">
        <v>25</v>
      </c>
      <c r="C24" s="23"/>
      <c r="D24" s="53"/>
      <c r="E24" s="47">
        <v>6000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2">
        <v>3227</v>
      </c>
      <c r="B25" s="23" t="s">
        <v>66</v>
      </c>
      <c r="C25" s="23"/>
      <c r="D25" s="53">
        <v>4000</v>
      </c>
      <c r="E25" s="47">
        <v>4000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2">
        <v>3231</v>
      </c>
      <c r="B26" s="35" t="s">
        <v>26</v>
      </c>
      <c r="C26" s="108" t="s">
        <v>110</v>
      </c>
      <c r="D26" s="108" t="s">
        <v>111</v>
      </c>
      <c r="E26" s="47">
        <v>15500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3.5" customHeight="1">
      <c r="A27" s="12">
        <v>3232</v>
      </c>
      <c r="B27" s="23" t="s">
        <v>27</v>
      </c>
      <c r="C27" s="23"/>
      <c r="D27" s="7"/>
      <c r="E27" s="47">
        <v>10000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77.25" customHeight="1">
      <c r="A28" s="12">
        <v>3234</v>
      </c>
      <c r="B28" s="37" t="s">
        <v>28</v>
      </c>
      <c r="C28" s="108" t="s">
        <v>85</v>
      </c>
      <c r="D28" s="109" t="s">
        <v>112</v>
      </c>
      <c r="E28" s="48">
        <v>30500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30.75" customHeight="1">
      <c r="A29" s="12">
        <v>32353</v>
      </c>
      <c r="B29" s="35" t="s">
        <v>113</v>
      </c>
      <c r="C29" s="108"/>
      <c r="D29" s="109"/>
      <c r="E29" s="48">
        <v>7300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30.75" customHeight="1">
      <c r="A30" s="12">
        <v>3236</v>
      </c>
      <c r="B30" s="23" t="s">
        <v>29</v>
      </c>
      <c r="C30" s="23"/>
      <c r="D30" s="7"/>
      <c r="E30" s="47">
        <v>13000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2">
        <v>3237</v>
      </c>
      <c r="B31" s="7" t="s">
        <v>30</v>
      </c>
      <c r="C31" s="7"/>
      <c r="D31" s="7"/>
      <c r="E31" s="47">
        <v>3000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2">
        <v>3238</v>
      </c>
      <c r="B32" s="7" t="s">
        <v>31</v>
      </c>
      <c r="C32" s="7"/>
      <c r="D32" s="7"/>
      <c r="E32" s="47">
        <v>10000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2">
        <v>3239</v>
      </c>
      <c r="B33" s="7" t="s">
        <v>32</v>
      </c>
      <c r="C33" s="7"/>
      <c r="D33" s="7"/>
      <c r="E33" s="47">
        <v>5000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8.25">
      <c r="A34" s="12">
        <v>3241</v>
      </c>
      <c r="B34" s="23" t="s">
        <v>68</v>
      </c>
      <c r="C34" s="7"/>
      <c r="D34" s="7"/>
      <c r="E34" s="47">
        <v>100000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2">
        <v>3292</v>
      </c>
      <c r="B35" s="7" t="s">
        <v>33</v>
      </c>
      <c r="C35" s="7"/>
      <c r="D35" s="7"/>
      <c r="E35" s="47">
        <v>7000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2">
        <v>3293</v>
      </c>
      <c r="B36" s="7" t="s">
        <v>34</v>
      </c>
      <c r="C36" s="7"/>
      <c r="D36" s="7"/>
      <c r="E36" s="47">
        <v>3000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2">
        <v>3294</v>
      </c>
      <c r="B37" s="7" t="s">
        <v>35</v>
      </c>
      <c r="C37" s="7"/>
      <c r="D37" s="7"/>
      <c r="E37" s="47">
        <v>700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2">
        <v>3299</v>
      </c>
      <c r="B38" s="7" t="s">
        <v>36</v>
      </c>
      <c r="C38" s="7"/>
      <c r="D38" s="7"/>
      <c r="E38" s="47">
        <v>1000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2"/>
      <c r="B39" s="7"/>
      <c r="C39" s="7"/>
      <c r="D39" s="7"/>
      <c r="E39" s="47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8">
        <v>34</v>
      </c>
      <c r="B40" s="4" t="s">
        <v>10</v>
      </c>
      <c r="C40" s="4"/>
      <c r="D40" s="7"/>
      <c r="E40" s="92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8"/>
      <c r="B41" s="4"/>
      <c r="C41" s="4"/>
      <c r="D41" s="7"/>
      <c r="E41" s="47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8">
        <v>3431</v>
      </c>
      <c r="B42" s="7" t="s">
        <v>37</v>
      </c>
      <c r="C42" s="7"/>
      <c r="D42" s="7"/>
      <c r="E42" s="47">
        <v>3000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9"/>
      <c r="B43" s="7"/>
      <c r="C43" s="7"/>
      <c r="D43" s="7"/>
      <c r="E43" s="47"/>
      <c r="F43" s="1"/>
      <c r="G43" s="1"/>
      <c r="H43" s="1"/>
      <c r="I43" s="1"/>
      <c r="J43" s="1"/>
      <c r="K43" s="1"/>
      <c r="L43" s="1"/>
      <c r="M43" s="1"/>
      <c r="N43" s="1"/>
    </row>
    <row r="44" spans="1:14" ht="25.5">
      <c r="A44" s="18">
        <v>42</v>
      </c>
      <c r="B44" s="5" t="s">
        <v>11</v>
      </c>
      <c r="C44" s="5"/>
      <c r="D44" s="7"/>
      <c r="E44" s="92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8"/>
      <c r="B45" s="5"/>
      <c r="C45" s="5"/>
      <c r="D45" s="7"/>
      <c r="E45" s="47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8">
        <v>422</v>
      </c>
      <c r="B46" s="7" t="s">
        <v>38</v>
      </c>
      <c r="C46" s="7"/>
      <c r="D46" s="7"/>
      <c r="E46" s="47">
        <v>45000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8">
        <v>424</v>
      </c>
      <c r="B47" s="7" t="s">
        <v>39</v>
      </c>
      <c r="C47" s="7"/>
      <c r="D47" s="7"/>
      <c r="E47" s="47">
        <v>5000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8"/>
      <c r="B48" s="7"/>
      <c r="C48" s="7"/>
      <c r="D48" s="7"/>
      <c r="E48" s="8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thickBot="1">
      <c r="A49" s="33"/>
      <c r="B49" s="34" t="s">
        <v>40</v>
      </c>
      <c r="C49" s="34"/>
      <c r="D49" s="21"/>
      <c r="E49" s="54">
        <f>SUM(E9:E48)</f>
        <v>4918675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15"/>
      <c r="B50" s="1"/>
      <c r="C50" s="2" t="s">
        <v>46</v>
      </c>
      <c r="D50" s="1"/>
      <c r="E50" s="116"/>
      <c r="F50" s="1"/>
      <c r="G50" s="1"/>
      <c r="H50" s="1"/>
      <c r="I50" s="1"/>
      <c r="J50" s="1"/>
      <c r="K50" s="1"/>
      <c r="L50" s="1"/>
      <c r="M50" s="1"/>
      <c r="N50" s="1"/>
    </row>
    <row r="51" spans="1:14" ht="13.5" thickBot="1">
      <c r="A51" s="117" t="s">
        <v>13</v>
      </c>
      <c r="B51" s="1"/>
      <c r="C51" s="1"/>
      <c r="D51" s="1"/>
      <c r="E51" s="116"/>
      <c r="F51" s="1"/>
      <c r="G51" s="1"/>
      <c r="H51" s="1"/>
      <c r="I51" s="1"/>
      <c r="J51" s="1"/>
      <c r="K51" s="1"/>
      <c r="L51" s="1"/>
      <c r="M51" s="1"/>
      <c r="N51" s="1"/>
    </row>
    <row r="52" spans="1:14" ht="27.75" customHeight="1">
      <c r="A52" s="122">
        <v>63414</v>
      </c>
      <c r="B52" s="29" t="s">
        <v>115</v>
      </c>
      <c r="C52" s="29"/>
      <c r="D52" s="29"/>
      <c r="E52" s="41">
        <v>10000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90.75" customHeight="1">
      <c r="A53" s="43">
        <v>63611</v>
      </c>
      <c r="B53" s="37" t="s">
        <v>43</v>
      </c>
      <c r="C53" s="120" t="s">
        <v>90</v>
      </c>
      <c r="D53" s="108" t="s">
        <v>104</v>
      </c>
      <c r="E53" s="121">
        <v>4292175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25.5">
      <c r="A54" s="12">
        <v>63613</v>
      </c>
      <c r="B54" s="7" t="s">
        <v>87</v>
      </c>
      <c r="C54" s="108" t="s">
        <v>94</v>
      </c>
      <c r="D54" s="108" t="s">
        <v>95</v>
      </c>
      <c r="E54" s="42">
        <v>35000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2">
        <v>64132</v>
      </c>
      <c r="B55" s="7" t="s">
        <v>41</v>
      </c>
      <c r="C55" s="7"/>
      <c r="D55" s="7"/>
      <c r="E55" s="42">
        <v>100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2">
        <v>64224</v>
      </c>
      <c r="B56" s="7" t="s">
        <v>88</v>
      </c>
      <c r="C56" s="7"/>
      <c r="D56" s="7"/>
      <c r="E56" s="42">
        <v>7000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ht="16.5" customHeight="1">
      <c r="A57" s="43">
        <v>65264</v>
      </c>
      <c r="B57" s="37" t="s">
        <v>92</v>
      </c>
      <c r="C57" s="38"/>
      <c r="D57" s="38"/>
      <c r="E57" s="44">
        <v>40000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ht="15" customHeight="1">
      <c r="A58" s="12">
        <v>652641</v>
      </c>
      <c r="B58" s="7" t="s">
        <v>89</v>
      </c>
      <c r="C58" s="7"/>
      <c r="D58" s="7"/>
      <c r="E58" s="42">
        <v>110000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15" customHeight="1">
      <c r="A59" s="12">
        <v>65268</v>
      </c>
      <c r="B59" s="7" t="s">
        <v>42</v>
      </c>
      <c r="C59" s="7"/>
      <c r="D59" s="7"/>
      <c r="E59" s="42">
        <v>5000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2">
        <v>67113</v>
      </c>
      <c r="B60" s="24" t="s">
        <v>64</v>
      </c>
      <c r="C60" s="120"/>
      <c r="D60" s="120" t="s">
        <v>91</v>
      </c>
      <c r="E60" s="42">
        <v>144000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2">
        <v>67114</v>
      </c>
      <c r="B61" s="24" t="s">
        <v>86</v>
      </c>
      <c r="C61" s="120"/>
      <c r="D61" s="120"/>
      <c r="E61" s="42">
        <v>142000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2">
        <v>67115</v>
      </c>
      <c r="B62" s="7" t="s">
        <v>65</v>
      </c>
      <c r="C62" s="7"/>
      <c r="D62" s="7"/>
      <c r="E62" s="42">
        <v>133400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9"/>
      <c r="B63" s="7"/>
      <c r="C63" s="7"/>
      <c r="D63" s="7"/>
      <c r="E63" s="8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thickBot="1">
      <c r="A64" s="20"/>
      <c r="B64" s="34" t="s">
        <v>47</v>
      </c>
      <c r="C64" s="21"/>
      <c r="D64" s="21"/>
      <c r="E64" s="54">
        <f>SUM(E52:E63)</f>
        <v>4918675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40"/>
      <c r="B65" s="40"/>
      <c r="C65" s="40"/>
      <c r="D65" s="40"/>
      <c r="E65" s="40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40"/>
      <c r="B66" s="40"/>
      <c r="C66" s="40"/>
      <c r="D66" s="40"/>
      <c r="E66" s="114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7"/>
      <c r="B67" s="7"/>
      <c r="C67" s="7"/>
      <c r="D67" s="7"/>
      <c r="E67" s="113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7"/>
      <c r="B68" s="7"/>
      <c r="C68" s="7"/>
      <c r="D68" s="7"/>
      <c r="E68" s="113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7"/>
      <c r="B69" s="7"/>
      <c r="C69" s="7"/>
      <c r="D69" s="7"/>
      <c r="E69" s="113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7"/>
      <c r="B70" s="7"/>
      <c r="C70" s="7"/>
      <c r="D70" s="7"/>
      <c r="E70" s="113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7"/>
      <c r="B71" s="7"/>
      <c r="C71" s="7"/>
      <c r="D71" s="7"/>
      <c r="E71" s="113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7"/>
      <c r="B72" s="7"/>
      <c r="C72" s="7"/>
      <c r="D72" s="7"/>
      <c r="E72" s="113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7"/>
      <c r="B73" s="7"/>
      <c r="C73" s="7"/>
      <c r="D73" s="7"/>
      <c r="E73" s="113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113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7"/>
      <c r="B75" s="7"/>
      <c r="C75" s="7"/>
      <c r="D75" s="7"/>
      <c r="E75" s="113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7"/>
      <c r="B76" s="7"/>
      <c r="C76" s="7"/>
      <c r="D76" s="7"/>
      <c r="E76" s="113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7"/>
      <c r="B77" s="7"/>
      <c r="C77" s="7"/>
      <c r="D77" s="7"/>
      <c r="E77" s="113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7"/>
      <c r="B78" s="7"/>
      <c r="C78" s="7"/>
      <c r="D78" s="7"/>
      <c r="E78" s="113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113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7"/>
      <c r="B80" s="7"/>
      <c r="C80" s="7"/>
      <c r="D80" s="7"/>
      <c r="E80" s="113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7"/>
      <c r="B81" s="7"/>
      <c r="C81" s="7"/>
      <c r="D81" s="7"/>
      <c r="E81" s="113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7"/>
      <c r="B82" s="7"/>
      <c r="C82" s="7"/>
      <c r="D82" s="7"/>
      <c r="E82" s="113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7"/>
      <c r="B83" s="7"/>
      <c r="C83" s="7"/>
      <c r="D83" s="7"/>
      <c r="E83" s="113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7"/>
      <c r="B84" s="7"/>
      <c r="C84" s="7"/>
      <c r="D84" s="7"/>
      <c r="E84" s="113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7"/>
      <c r="B85" s="7"/>
      <c r="C85" s="7"/>
      <c r="D85" s="7"/>
      <c r="E85" s="113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7"/>
      <c r="B86" s="7"/>
      <c r="C86" s="7"/>
      <c r="D86" s="7"/>
      <c r="E86" s="113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7"/>
      <c r="B87" s="7"/>
      <c r="C87" s="7"/>
      <c r="D87" s="7"/>
      <c r="E87" s="113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113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7"/>
      <c r="B89" s="7"/>
      <c r="C89" s="7"/>
      <c r="D89" s="7"/>
      <c r="E89" s="113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7"/>
      <c r="B90" s="7"/>
      <c r="C90" s="7"/>
      <c r="D90" s="7"/>
      <c r="E90" s="113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7"/>
      <c r="B91" s="7"/>
      <c r="C91" s="7"/>
      <c r="D91" s="7"/>
      <c r="E91" s="113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7"/>
      <c r="B92" s="7"/>
      <c r="C92" s="7"/>
      <c r="D92" s="7"/>
      <c r="E92" s="113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7"/>
      <c r="B93" s="7"/>
      <c r="C93" s="7"/>
      <c r="D93" s="7"/>
      <c r="E93" s="113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7"/>
      <c r="B94" s="7"/>
      <c r="C94" s="7"/>
      <c r="D94" s="7"/>
      <c r="E94" s="113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7"/>
      <c r="B95" s="7"/>
      <c r="C95" s="7"/>
      <c r="D95" s="7"/>
      <c r="E95" s="113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7"/>
      <c r="B96" s="7"/>
      <c r="C96" s="7"/>
      <c r="D96" s="7"/>
      <c r="E96" s="113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7"/>
      <c r="B97" s="7"/>
      <c r="C97" s="7"/>
      <c r="D97" s="7"/>
      <c r="E97" s="113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7"/>
      <c r="B98" s="7"/>
      <c r="C98" s="7"/>
      <c r="D98" s="7"/>
      <c r="E98" s="113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7"/>
      <c r="B99" s="7"/>
      <c r="C99" s="7"/>
      <c r="D99" s="7"/>
      <c r="E99" s="113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11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11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11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11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11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11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11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11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11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11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11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11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11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113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113"/>
      <c r="F114" s="1"/>
      <c r="G114" s="1"/>
      <c r="H114" s="1"/>
      <c r="I114" s="1"/>
      <c r="J114" s="1"/>
      <c r="K114" s="1"/>
      <c r="L114" s="1"/>
      <c r="M114" s="1"/>
      <c r="N114" s="1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25">
      <selection activeCell="O5" sqref="O5"/>
    </sheetView>
  </sheetViews>
  <sheetFormatPr defaultColWidth="9.140625" defaultRowHeight="12.75"/>
  <cols>
    <col min="1" max="1" width="7.00390625" style="0" customWidth="1"/>
    <col min="2" max="2" width="23.8515625" style="0" customWidth="1"/>
    <col min="3" max="3" width="17.8515625" style="0" customWidth="1"/>
    <col min="4" max="4" width="10.421875" style="0" customWidth="1"/>
    <col min="5" max="5" width="13.28125" style="0" customWidth="1"/>
    <col min="6" max="6" width="8.7109375" style="0" customWidth="1"/>
    <col min="7" max="7" width="14.00390625" style="0" customWidth="1"/>
    <col min="8" max="8" width="8.8515625" style="0" customWidth="1"/>
    <col min="9" max="9" width="9.57421875" style="0" customWidth="1"/>
    <col min="10" max="11" width="11.8515625" style="0" customWidth="1"/>
    <col min="12" max="12" width="11.140625" style="0" customWidth="1"/>
    <col min="13" max="13" width="11.7109375" style="0" customWidth="1"/>
  </cols>
  <sheetData>
    <row r="1" ht="52.5" customHeight="1" thickBot="1">
      <c r="C1" s="56" t="s">
        <v>51</v>
      </c>
    </row>
    <row r="2" spans="1:19" ht="125.25" customHeight="1">
      <c r="A2" s="10" t="s">
        <v>7</v>
      </c>
      <c r="B2" s="6" t="s">
        <v>5</v>
      </c>
      <c r="C2" s="111" t="s">
        <v>106</v>
      </c>
      <c r="D2" s="11" t="s">
        <v>45</v>
      </c>
      <c r="E2" s="11" t="s">
        <v>0</v>
      </c>
      <c r="F2" s="11" t="s">
        <v>1</v>
      </c>
      <c r="G2" s="11" t="s">
        <v>2</v>
      </c>
      <c r="H2" s="6" t="s">
        <v>3</v>
      </c>
      <c r="I2" s="11" t="s">
        <v>4</v>
      </c>
      <c r="J2" s="11" t="s">
        <v>6</v>
      </c>
      <c r="K2" s="11" t="s">
        <v>96</v>
      </c>
      <c r="L2" s="97" t="s">
        <v>93</v>
      </c>
      <c r="M2" s="98" t="s">
        <v>107</v>
      </c>
      <c r="P2" s="107" t="s">
        <v>80</v>
      </c>
      <c r="Q2" s="49"/>
      <c r="R2" s="49"/>
      <c r="S2" s="49"/>
    </row>
    <row r="3" spans="1:13" ht="29.25" customHeight="1">
      <c r="A3" s="26" t="s">
        <v>12</v>
      </c>
      <c r="B3" s="15"/>
      <c r="C3" s="15"/>
      <c r="D3" s="15"/>
      <c r="E3" s="16"/>
      <c r="F3" s="15"/>
      <c r="G3" s="16"/>
      <c r="H3" s="15"/>
      <c r="I3" s="16"/>
      <c r="J3" s="16"/>
      <c r="K3" s="16"/>
      <c r="L3" s="16"/>
      <c r="M3" s="17"/>
    </row>
    <row r="4" spans="1:13" ht="20.25" customHeight="1">
      <c r="A4" s="14"/>
      <c r="B4" s="15"/>
      <c r="C4" s="15"/>
      <c r="D4" s="15"/>
      <c r="E4" s="16"/>
      <c r="F4" s="15"/>
      <c r="G4" s="16"/>
      <c r="H4" s="15"/>
      <c r="I4" s="16"/>
      <c r="J4" s="16"/>
      <c r="K4" s="16"/>
      <c r="L4" s="16"/>
      <c r="M4" s="17"/>
    </row>
    <row r="5" spans="1:13" ht="12.75">
      <c r="A5" s="25">
        <v>31</v>
      </c>
      <c r="B5" s="4" t="s">
        <v>75</v>
      </c>
      <c r="C5" s="51">
        <v>4142175</v>
      </c>
      <c r="D5" s="51"/>
      <c r="E5" s="7"/>
      <c r="F5" s="7"/>
      <c r="G5" s="7"/>
      <c r="H5" s="7"/>
      <c r="I5" s="7"/>
      <c r="J5" s="7"/>
      <c r="K5" s="7"/>
      <c r="L5" s="91">
        <f aca="true" t="shared" si="0" ref="L5:L60">SUM(C5*102.8%)</f>
        <v>4258155.9</v>
      </c>
      <c r="M5" s="124">
        <f>SUM(L5*104.4%)</f>
        <v>4445514.7596</v>
      </c>
    </row>
    <row r="6" spans="1:13" ht="12.75">
      <c r="A6" s="12"/>
      <c r="B6" s="4"/>
      <c r="C6" s="7"/>
      <c r="D6" s="7"/>
      <c r="E6" s="7"/>
      <c r="F6" s="7"/>
      <c r="G6" s="7"/>
      <c r="H6" s="7"/>
      <c r="I6" s="7"/>
      <c r="J6" s="7"/>
      <c r="K6" s="7"/>
      <c r="L6" s="91">
        <f t="shared" si="0"/>
        <v>0</v>
      </c>
      <c r="M6" s="124">
        <f>SUM(L6*104.4%)</f>
        <v>0</v>
      </c>
    </row>
    <row r="7" spans="1:13" ht="12.75">
      <c r="A7" s="78">
        <v>311</v>
      </c>
      <c r="B7" s="79" t="s">
        <v>14</v>
      </c>
      <c r="C7" s="81">
        <v>3528000</v>
      </c>
      <c r="D7" s="81"/>
      <c r="E7" s="81">
        <v>3528000</v>
      </c>
      <c r="F7" s="79"/>
      <c r="G7" s="79"/>
      <c r="H7" s="79"/>
      <c r="I7" s="79"/>
      <c r="J7" s="79"/>
      <c r="K7" s="79"/>
      <c r="L7" s="91">
        <f t="shared" si="0"/>
        <v>3626784</v>
      </c>
      <c r="M7" s="124">
        <f>SUM(L7*104.4%)</f>
        <v>3786362.4960000003</v>
      </c>
    </row>
    <row r="8" spans="1:13" ht="15">
      <c r="A8" s="12"/>
      <c r="B8" s="7"/>
      <c r="C8" s="77"/>
      <c r="D8" s="7"/>
      <c r="E8" s="57"/>
      <c r="F8" s="7"/>
      <c r="G8" s="7"/>
      <c r="H8" s="7"/>
      <c r="I8" s="7"/>
      <c r="J8" s="7"/>
      <c r="K8" s="7"/>
      <c r="L8" s="91">
        <f t="shared" si="0"/>
        <v>0</v>
      </c>
      <c r="M8" s="124">
        <f>SUM(L8*104.4%)</f>
        <v>0</v>
      </c>
    </row>
    <row r="9" spans="1:13" ht="12.75">
      <c r="A9" s="12">
        <v>3111</v>
      </c>
      <c r="B9" s="7" t="s">
        <v>57</v>
      </c>
      <c r="C9" s="50">
        <v>3500000</v>
      </c>
      <c r="D9" s="50"/>
      <c r="E9" s="57"/>
      <c r="F9" s="7"/>
      <c r="G9" s="7"/>
      <c r="H9" s="7"/>
      <c r="I9" s="7"/>
      <c r="J9" s="7"/>
      <c r="K9" s="7"/>
      <c r="L9" s="91">
        <f t="shared" si="0"/>
        <v>3598000</v>
      </c>
      <c r="M9" s="124">
        <f>SUM(L9*104.4%)</f>
        <v>3756312</v>
      </c>
    </row>
    <row r="10" spans="1:13" ht="12.75">
      <c r="A10" s="12">
        <v>3113</v>
      </c>
      <c r="B10" s="7" t="s">
        <v>58</v>
      </c>
      <c r="C10" s="50">
        <v>15000</v>
      </c>
      <c r="D10" s="50"/>
      <c r="E10" s="57"/>
      <c r="F10" s="7"/>
      <c r="G10" s="7"/>
      <c r="H10" s="7"/>
      <c r="I10" s="7"/>
      <c r="J10" s="7"/>
      <c r="K10" s="7"/>
      <c r="L10" s="91">
        <f t="shared" si="0"/>
        <v>15420</v>
      </c>
      <c r="M10" s="124">
        <f aca="true" t="shared" si="1" ref="M10:M47">SUM(L10*104.4%)</f>
        <v>16098.480000000001</v>
      </c>
    </row>
    <row r="11" spans="1:13" ht="12.75">
      <c r="A11" s="12">
        <v>3114</v>
      </c>
      <c r="B11" s="7" t="s">
        <v>59</v>
      </c>
      <c r="C11" s="50">
        <v>13000</v>
      </c>
      <c r="D11" s="50"/>
      <c r="E11" s="57"/>
      <c r="F11" s="7"/>
      <c r="G11" s="7"/>
      <c r="H11" s="7"/>
      <c r="I11" s="7"/>
      <c r="J11" s="7"/>
      <c r="K11" s="7"/>
      <c r="L11" s="91">
        <f t="shared" si="0"/>
        <v>13364</v>
      </c>
      <c r="M11" s="124">
        <f t="shared" si="1"/>
        <v>13952.016</v>
      </c>
    </row>
    <row r="12" spans="1:13" ht="12.75">
      <c r="A12" s="12"/>
      <c r="B12" s="7"/>
      <c r="C12" s="50"/>
      <c r="D12" s="7"/>
      <c r="E12" s="57"/>
      <c r="F12" s="7"/>
      <c r="G12" s="7"/>
      <c r="H12" s="7"/>
      <c r="I12" s="7"/>
      <c r="J12" s="7"/>
      <c r="K12" s="7"/>
      <c r="L12" s="91">
        <f t="shared" si="0"/>
        <v>0</v>
      </c>
      <c r="M12" s="124">
        <f t="shared" si="1"/>
        <v>0</v>
      </c>
    </row>
    <row r="13" spans="1:13" ht="25.5">
      <c r="A13" s="78">
        <v>312</v>
      </c>
      <c r="B13" s="80" t="s">
        <v>15</v>
      </c>
      <c r="C13" s="81">
        <v>87175</v>
      </c>
      <c r="D13" s="81"/>
      <c r="E13" s="81">
        <v>87175</v>
      </c>
      <c r="F13" s="79"/>
      <c r="G13" s="79"/>
      <c r="H13" s="79"/>
      <c r="I13" s="79"/>
      <c r="J13" s="79"/>
      <c r="K13" s="79"/>
      <c r="L13" s="91">
        <f t="shared" si="0"/>
        <v>89615.90000000001</v>
      </c>
      <c r="M13" s="124">
        <f t="shared" si="1"/>
        <v>93558.99960000001</v>
      </c>
    </row>
    <row r="14" spans="1:13" ht="12.75">
      <c r="A14" s="78">
        <v>313</v>
      </c>
      <c r="B14" s="79" t="s">
        <v>16</v>
      </c>
      <c r="C14" s="81">
        <v>527000</v>
      </c>
      <c r="D14" s="81"/>
      <c r="E14" s="81">
        <v>527000</v>
      </c>
      <c r="F14" s="79"/>
      <c r="G14" s="79"/>
      <c r="H14" s="79"/>
      <c r="I14" s="79"/>
      <c r="J14" s="79"/>
      <c r="K14" s="79"/>
      <c r="L14" s="91">
        <f t="shared" si="0"/>
        <v>541756</v>
      </c>
      <c r="M14" s="124">
        <f t="shared" si="1"/>
        <v>565593.264</v>
      </c>
    </row>
    <row r="15" spans="1:13" ht="12.75">
      <c r="A15" s="83">
        <v>31321</v>
      </c>
      <c r="B15" s="84" t="s">
        <v>69</v>
      </c>
      <c r="C15" s="85">
        <v>450000</v>
      </c>
      <c r="D15" s="85"/>
      <c r="E15" s="85"/>
      <c r="F15" s="84"/>
      <c r="G15" s="84"/>
      <c r="H15" s="84"/>
      <c r="I15" s="84"/>
      <c r="J15" s="84"/>
      <c r="K15" s="84"/>
      <c r="L15" s="91">
        <f t="shared" si="0"/>
        <v>462600</v>
      </c>
      <c r="M15" s="124">
        <f t="shared" si="1"/>
        <v>482954.4</v>
      </c>
    </row>
    <row r="16" spans="1:13" ht="12.75">
      <c r="A16" s="83">
        <v>31322</v>
      </c>
      <c r="B16" s="84" t="s">
        <v>76</v>
      </c>
      <c r="C16" s="85">
        <v>18000</v>
      </c>
      <c r="D16" s="85"/>
      <c r="E16" s="85"/>
      <c r="F16" s="84"/>
      <c r="G16" s="84"/>
      <c r="H16" s="84"/>
      <c r="I16" s="84"/>
      <c r="J16" s="84"/>
      <c r="K16" s="84"/>
      <c r="L16" s="91">
        <f t="shared" si="0"/>
        <v>18504</v>
      </c>
      <c r="M16" s="124">
        <f t="shared" si="1"/>
        <v>19318.176</v>
      </c>
    </row>
    <row r="17" spans="1:13" ht="12.75">
      <c r="A17" s="83">
        <v>31332</v>
      </c>
      <c r="B17" s="84" t="s">
        <v>70</v>
      </c>
      <c r="C17" s="85">
        <v>55000</v>
      </c>
      <c r="D17" s="85"/>
      <c r="E17" s="85"/>
      <c r="F17" s="84"/>
      <c r="G17" s="84"/>
      <c r="H17" s="84"/>
      <c r="I17" s="84"/>
      <c r="J17" s="84"/>
      <c r="K17" s="84"/>
      <c r="L17" s="91">
        <f t="shared" si="0"/>
        <v>56540</v>
      </c>
      <c r="M17" s="124">
        <f t="shared" si="1"/>
        <v>59027.76</v>
      </c>
    </row>
    <row r="18" spans="1:13" ht="12.75">
      <c r="A18" s="83">
        <v>31333</v>
      </c>
      <c r="B18" s="84" t="s">
        <v>77</v>
      </c>
      <c r="C18" s="85">
        <v>4000</v>
      </c>
      <c r="D18" s="85"/>
      <c r="E18" s="85"/>
      <c r="F18" s="84"/>
      <c r="G18" s="84"/>
      <c r="H18" s="84"/>
      <c r="I18" s="84"/>
      <c r="J18" s="84"/>
      <c r="K18" s="84"/>
      <c r="L18" s="91">
        <f t="shared" si="0"/>
        <v>4112</v>
      </c>
      <c r="M18" s="124">
        <f t="shared" si="1"/>
        <v>4292.928</v>
      </c>
    </row>
    <row r="19" spans="1:13" ht="12.75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91"/>
      <c r="M19" s="124"/>
    </row>
    <row r="20" spans="1:13" ht="12.75">
      <c r="A20" s="25">
        <v>32</v>
      </c>
      <c r="B20" s="4" t="s">
        <v>74</v>
      </c>
      <c r="C20" s="51">
        <v>723500</v>
      </c>
      <c r="D20" s="51"/>
      <c r="E20" s="50"/>
      <c r="F20" s="7"/>
      <c r="G20" s="7"/>
      <c r="H20" s="7"/>
      <c r="I20" s="7"/>
      <c r="J20" s="7"/>
      <c r="K20" s="7"/>
      <c r="L20" s="91">
        <f t="shared" si="0"/>
        <v>743758</v>
      </c>
      <c r="M20" s="124">
        <f t="shared" si="1"/>
        <v>776483.3520000001</v>
      </c>
    </row>
    <row r="21" spans="1:13" ht="12.75">
      <c r="A21" s="25"/>
      <c r="B21" s="4"/>
      <c r="C21" s="51"/>
      <c r="D21" s="7"/>
      <c r="E21" s="4"/>
      <c r="F21" s="7"/>
      <c r="G21" s="7"/>
      <c r="H21" s="7"/>
      <c r="I21" s="7"/>
      <c r="J21" s="7"/>
      <c r="K21" s="7"/>
      <c r="L21" s="91">
        <f t="shared" si="0"/>
        <v>0</v>
      </c>
      <c r="M21" s="124">
        <f t="shared" si="1"/>
        <v>0</v>
      </c>
    </row>
    <row r="22" spans="1:13" ht="12.75">
      <c r="A22" s="78">
        <v>321</v>
      </c>
      <c r="B22" s="82" t="s">
        <v>60</v>
      </c>
      <c r="C22" s="81">
        <v>175500</v>
      </c>
      <c r="D22" s="81"/>
      <c r="E22" s="81"/>
      <c r="F22" s="79"/>
      <c r="G22" s="81">
        <v>175500</v>
      </c>
      <c r="H22" s="79"/>
      <c r="I22" s="79"/>
      <c r="J22" s="79"/>
      <c r="K22" s="79"/>
      <c r="L22" s="91">
        <f t="shared" si="0"/>
        <v>180414</v>
      </c>
      <c r="M22" s="124">
        <f t="shared" si="1"/>
        <v>188352.21600000001</v>
      </c>
    </row>
    <row r="23" spans="1:13" ht="12.75">
      <c r="A23" s="12">
        <v>3211</v>
      </c>
      <c r="B23" s="7" t="s">
        <v>17</v>
      </c>
      <c r="C23" s="58">
        <v>40000</v>
      </c>
      <c r="D23" s="50"/>
      <c r="E23" s="7"/>
      <c r="F23" s="7"/>
      <c r="G23" s="7"/>
      <c r="H23" s="7"/>
      <c r="I23" s="7"/>
      <c r="J23" s="7"/>
      <c r="K23" s="7"/>
      <c r="L23" s="91">
        <f t="shared" si="0"/>
        <v>41120</v>
      </c>
      <c r="M23" s="124">
        <f t="shared" si="1"/>
        <v>42929.28</v>
      </c>
    </row>
    <row r="24" spans="1:13" ht="12.75">
      <c r="A24" s="12">
        <v>3212</v>
      </c>
      <c r="B24" s="7" t="s">
        <v>18</v>
      </c>
      <c r="C24" s="50">
        <v>130000</v>
      </c>
      <c r="D24" s="50"/>
      <c r="E24" s="7"/>
      <c r="F24" s="7"/>
      <c r="G24" s="7"/>
      <c r="H24" s="7"/>
      <c r="I24" s="7"/>
      <c r="J24" s="7"/>
      <c r="K24" s="7"/>
      <c r="L24" s="91">
        <f t="shared" si="0"/>
        <v>133640</v>
      </c>
      <c r="M24" s="124">
        <f t="shared" si="1"/>
        <v>139520.16</v>
      </c>
    </row>
    <row r="25" spans="1:13" ht="12.75">
      <c r="A25" s="12">
        <v>3213</v>
      </c>
      <c r="B25" s="7" t="s">
        <v>19</v>
      </c>
      <c r="C25" s="50">
        <v>5500</v>
      </c>
      <c r="D25" s="50"/>
      <c r="E25" s="7"/>
      <c r="F25" s="7"/>
      <c r="G25" s="7"/>
      <c r="H25" s="7"/>
      <c r="I25" s="7"/>
      <c r="J25" s="7"/>
      <c r="K25" s="7"/>
      <c r="L25" s="91">
        <f t="shared" si="0"/>
        <v>5654</v>
      </c>
      <c r="M25" s="124">
        <f t="shared" si="1"/>
        <v>5902.776</v>
      </c>
    </row>
    <row r="26" spans="1:13" ht="12.75">
      <c r="A26" s="78">
        <v>322</v>
      </c>
      <c r="B26" s="79" t="s">
        <v>61</v>
      </c>
      <c r="C26" s="81">
        <v>342000</v>
      </c>
      <c r="D26" s="81"/>
      <c r="E26" s="81"/>
      <c r="F26" s="79"/>
      <c r="G26" s="81">
        <v>342000</v>
      </c>
      <c r="H26" s="81"/>
      <c r="I26" s="79"/>
      <c r="J26" s="79"/>
      <c r="K26" s="79"/>
      <c r="L26" s="91">
        <f t="shared" si="0"/>
        <v>351576</v>
      </c>
      <c r="M26" s="124">
        <f t="shared" si="1"/>
        <v>367045.34400000004</v>
      </c>
    </row>
    <row r="27" spans="1:13" ht="12.75">
      <c r="A27" s="12">
        <v>3221</v>
      </c>
      <c r="B27" s="7" t="s">
        <v>20</v>
      </c>
      <c r="C27" s="50">
        <v>46000</v>
      </c>
      <c r="D27" s="50"/>
      <c r="E27" s="7"/>
      <c r="F27" s="7"/>
      <c r="G27" s="7"/>
      <c r="H27" s="7"/>
      <c r="I27" s="7"/>
      <c r="J27" s="7"/>
      <c r="K27" s="7"/>
      <c r="L27" s="91">
        <f t="shared" si="0"/>
        <v>47288</v>
      </c>
      <c r="M27" s="124">
        <f t="shared" si="1"/>
        <v>49368.672</v>
      </c>
    </row>
    <row r="28" spans="1:13" ht="12.75">
      <c r="A28" s="12">
        <v>3222</v>
      </c>
      <c r="B28" s="7" t="s">
        <v>22</v>
      </c>
      <c r="C28" s="50">
        <v>18000</v>
      </c>
      <c r="D28" s="50"/>
      <c r="E28" s="7"/>
      <c r="F28" s="7"/>
      <c r="G28" s="7"/>
      <c r="H28" s="7"/>
      <c r="I28" s="7"/>
      <c r="J28" s="7"/>
      <c r="K28" s="7"/>
      <c r="L28" s="91">
        <f>SUM(C28*102.8%)</f>
        <v>18504</v>
      </c>
      <c r="M28" s="124">
        <f>SUM(L28*104.4%)</f>
        <v>19318.176</v>
      </c>
    </row>
    <row r="29" spans="1:13" ht="12.75">
      <c r="A29" s="12">
        <v>3222</v>
      </c>
      <c r="B29" s="7" t="s">
        <v>21</v>
      </c>
      <c r="C29" s="50">
        <v>125000</v>
      </c>
      <c r="D29" s="50"/>
      <c r="E29" s="50"/>
      <c r="F29" s="7"/>
      <c r="G29" s="7"/>
      <c r="H29" s="50"/>
      <c r="I29" s="7"/>
      <c r="J29" s="7"/>
      <c r="K29" s="7"/>
      <c r="L29" s="91">
        <f t="shared" si="0"/>
        <v>128500</v>
      </c>
      <c r="M29" s="124">
        <f t="shared" si="1"/>
        <v>134154</v>
      </c>
    </row>
    <row r="30" spans="1:13" ht="12.75">
      <c r="A30" s="12">
        <v>3223</v>
      </c>
      <c r="B30" s="7" t="s">
        <v>23</v>
      </c>
      <c r="C30" s="50">
        <v>142000</v>
      </c>
      <c r="D30" s="50"/>
      <c r="E30" s="7"/>
      <c r="F30" s="7"/>
      <c r="G30" s="7"/>
      <c r="H30" s="7"/>
      <c r="I30" s="7"/>
      <c r="J30" s="7"/>
      <c r="K30" s="7"/>
      <c r="L30" s="91">
        <f t="shared" si="0"/>
        <v>145976</v>
      </c>
      <c r="M30" s="124">
        <f t="shared" si="1"/>
        <v>152398.94400000002</v>
      </c>
    </row>
    <row r="31" spans="1:13" ht="25.5">
      <c r="A31" s="12">
        <v>3224</v>
      </c>
      <c r="B31" s="23" t="s">
        <v>24</v>
      </c>
      <c r="C31" s="50">
        <v>1000</v>
      </c>
      <c r="D31" s="50"/>
      <c r="E31" s="7"/>
      <c r="F31" s="7"/>
      <c r="G31" s="7"/>
      <c r="H31" s="7"/>
      <c r="I31" s="7"/>
      <c r="J31" s="7"/>
      <c r="K31" s="7"/>
      <c r="L31" s="91">
        <v>3000</v>
      </c>
      <c r="M31" s="124">
        <f t="shared" si="1"/>
        <v>3132</v>
      </c>
    </row>
    <row r="32" spans="1:13" ht="12.75">
      <c r="A32" s="12">
        <v>3225</v>
      </c>
      <c r="B32" s="23" t="s">
        <v>25</v>
      </c>
      <c r="C32" s="50">
        <v>6000</v>
      </c>
      <c r="D32" s="50"/>
      <c r="E32" s="7"/>
      <c r="F32" s="7"/>
      <c r="G32" s="7"/>
      <c r="H32" s="7"/>
      <c r="I32" s="7"/>
      <c r="J32" s="7"/>
      <c r="K32" s="7"/>
      <c r="L32" s="91">
        <f t="shared" si="0"/>
        <v>6168</v>
      </c>
      <c r="M32" s="124">
        <f t="shared" si="1"/>
        <v>6439.392</v>
      </c>
    </row>
    <row r="33" spans="1:13" ht="12.75">
      <c r="A33" s="12">
        <v>3227</v>
      </c>
      <c r="B33" s="23" t="s">
        <v>66</v>
      </c>
      <c r="C33" s="50">
        <v>4000</v>
      </c>
      <c r="D33" s="102"/>
      <c r="E33" s="7"/>
      <c r="F33" s="7"/>
      <c r="G33" s="7"/>
      <c r="H33" s="7"/>
      <c r="I33" s="7"/>
      <c r="J33" s="7"/>
      <c r="K33" s="7"/>
      <c r="L33" s="91">
        <f t="shared" si="0"/>
        <v>4112</v>
      </c>
      <c r="M33" s="124">
        <f t="shared" si="1"/>
        <v>4292.928</v>
      </c>
    </row>
    <row r="34" spans="1:13" ht="12.75">
      <c r="A34" s="78">
        <v>323</v>
      </c>
      <c r="B34" s="80" t="s">
        <v>62</v>
      </c>
      <c r="C34" s="81">
        <v>94300</v>
      </c>
      <c r="D34" s="81"/>
      <c r="E34" s="81"/>
      <c r="F34" s="79"/>
      <c r="G34" s="118" t="s">
        <v>117</v>
      </c>
      <c r="H34" s="79"/>
      <c r="I34" s="79"/>
      <c r="J34" s="79"/>
      <c r="K34" s="79"/>
      <c r="L34" s="91">
        <f t="shared" si="0"/>
        <v>96940.40000000001</v>
      </c>
      <c r="M34" s="124">
        <f t="shared" si="1"/>
        <v>101205.77760000002</v>
      </c>
    </row>
    <row r="35" spans="1:13" ht="12.75">
      <c r="A35" s="12">
        <v>3231</v>
      </c>
      <c r="B35" s="23" t="s">
        <v>26</v>
      </c>
      <c r="C35" s="50">
        <v>15500</v>
      </c>
      <c r="D35" s="50"/>
      <c r="E35" s="7"/>
      <c r="F35" s="7"/>
      <c r="G35" s="7"/>
      <c r="H35" s="7"/>
      <c r="I35" s="7"/>
      <c r="J35" s="7"/>
      <c r="K35" s="7"/>
      <c r="L35" s="91">
        <f t="shared" si="0"/>
        <v>15934</v>
      </c>
      <c r="M35" s="124">
        <f t="shared" si="1"/>
        <v>16635.096</v>
      </c>
    </row>
    <row r="36" spans="1:13" ht="12.75">
      <c r="A36" s="12">
        <v>3232</v>
      </c>
      <c r="B36" s="23" t="s">
        <v>27</v>
      </c>
      <c r="C36" s="50">
        <v>10000</v>
      </c>
      <c r="D36" s="50"/>
      <c r="E36" s="7"/>
      <c r="F36" s="7"/>
      <c r="G36" s="7"/>
      <c r="H36" s="7"/>
      <c r="I36" s="7"/>
      <c r="J36" s="7"/>
      <c r="K36" s="7"/>
      <c r="L36" s="91">
        <f t="shared" si="0"/>
        <v>10280</v>
      </c>
      <c r="M36" s="124">
        <f t="shared" si="1"/>
        <v>10732.32</v>
      </c>
    </row>
    <row r="37" spans="1:13" ht="12.75">
      <c r="A37" s="12">
        <v>3234</v>
      </c>
      <c r="B37" s="7" t="s">
        <v>28</v>
      </c>
      <c r="C37" s="50">
        <v>30500</v>
      </c>
      <c r="D37" s="50"/>
      <c r="E37" s="7"/>
      <c r="F37" s="7"/>
      <c r="G37" s="7"/>
      <c r="H37" s="7"/>
      <c r="I37" s="7"/>
      <c r="J37" s="7"/>
      <c r="K37" s="7"/>
      <c r="L37" s="91">
        <f t="shared" si="0"/>
        <v>31354</v>
      </c>
      <c r="M37" s="124">
        <f t="shared" si="1"/>
        <v>32733.576</v>
      </c>
    </row>
    <row r="38" spans="1:13" ht="25.5">
      <c r="A38" s="12">
        <v>3235</v>
      </c>
      <c r="B38" s="24" t="s">
        <v>116</v>
      </c>
      <c r="C38" s="50">
        <v>7300</v>
      </c>
      <c r="D38" s="50"/>
      <c r="E38" s="7"/>
      <c r="F38" s="7"/>
      <c r="G38" s="7"/>
      <c r="H38" s="7"/>
      <c r="I38" s="7"/>
      <c r="J38" s="7"/>
      <c r="K38" s="7"/>
      <c r="L38" s="91">
        <f t="shared" si="0"/>
        <v>7504.400000000001</v>
      </c>
      <c r="M38" s="124">
        <f t="shared" si="1"/>
        <v>7834.593600000001</v>
      </c>
    </row>
    <row r="39" spans="1:13" ht="25.5">
      <c r="A39" s="12">
        <v>3236</v>
      </c>
      <c r="B39" s="23" t="s">
        <v>29</v>
      </c>
      <c r="C39" s="50">
        <v>13000</v>
      </c>
      <c r="D39" s="50"/>
      <c r="E39" s="7"/>
      <c r="F39" s="7"/>
      <c r="G39" s="7"/>
      <c r="H39" s="7"/>
      <c r="I39" s="7"/>
      <c r="J39" s="7"/>
      <c r="K39" s="7"/>
      <c r="L39" s="91">
        <f t="shared" si="0"/>
        <v>13364</v>
      </c>
      <c r="M39" s="124">
        <f t="shared" si="1"/>
        <v>13952.016</v>
      </c>
    </row>
    <row r="40" spans="1:13" ht="12.75">
      <c r="A40" s="12">
        <v>3237</v>
      </c>
      <c r="B40" s="7" t="s">
        <v>30</v>
      </c>
      <c r="C40" s="50">
        <v>3000</v>
      </c>
      <c r="D40" s="50"/>
      <c r="E40" s="7"/>
      <c r="F40" s="7"/>
      <c r="G40" s="7"/>
      <c r="H40" s="7"/>
      <c r="I40" s="7"/>
      <c r="J40" s="7"/>
      <c r="K40" s="7"/>
      <c r="L40" s="91">
        <f t="shared" si="0"/>
        <v>3084</v>
      </c>
      <c r="M40" s="124">
        <f t="shared" si="1"/>
        <v>3219.696</v>
      </c>
    </row>
    <row r="41" spans="1:13" ht="12.75">
      <c r="A41" s="12">
        <v>3238</v>
      </c>
      <c r="B41" s="7" t="s">
        <v>31</v>
      </c>
      <c r="C41" s="50">
        <v>10000</v>
      </c>
      <c r="D41" s="50"/>
      <c r="E41" s="7"/>
      <c r="F41" s="7"/>
      <c r="G41" s="7"/>
      <c r="H41" s="7"/>
      <c r="I41" s="7"/>
      <c r="J41" s="7"/>
      <c r="K41" s="7"/>
      <c r="L41" s="91">
        <f t="shared" si="0"/>
        <v>10280</v>
      </c>
      <c r="M41" s="124">
        <f t="shared" si="1"/>
        <v>10732.32</v>
      </c>
    </row>
    <row r="42" spans="1:13" ht="12.75">
      <c r="A42" s="12">
        <v>3239</v>
      </c>
      <c r="B42" s="7" t="s">
        <v>32</v>
      </c>
      <c r="C42" s="50">
        <v>5000</v>
      </c>
      <c r="D42" s="103"/>
      <c r="E42" s="7"/>
      <c r="F42" s="7"/>
      <c r="G42" s="7"/>
      <c r="H42" s="7"/>
      <c r="I42" s="7"/>
      <c r="J42" s="7"/>
      <c r="K42" s="7"/>
      <c r="L42" s="91">
        <f t="shared" si="0"/>
        <v>5140</v>
      </c>
      <c r="M42" s="124">
        <f t="shared" si="1"/>
        <v>5366.16</v>
      </c>
    </row>
    <row r="43" spans="1:13" ht="25.5">
      <c r="A43" s="78">
        <v>329</v>
      </c>
      <c r="B43" s="80" t="s">
        <v>63</v>
      </c>
      <c r="C43" s="81">
        <v>111700</v>
      </c>
      <c r="D43" s="81"/>
      <c r="E43" s="81"/>
      <c r="F43" s="79"/>
      <c r="G43" s="81">
        <v>111700</v>
      </c>
      <c r="H43" s="79"/>
      <c r="I43" s="79"/>
      <c r="J43" s="79"/>
      <c r="K43" s="79"/>
      <c r="L43" s="91">
        <f t="shared" si="0"/>
        <v>114827.6</v>
      </c>
      <c r="M43" s="124">
        <f t="shared" si="1"/>
        <v>119880.01440000001</v>
      </c>
    </row>
    <row r="44" spans="1:13" ht="38.25">
      <c r="A44" s="83">
        <v>3241</v>
      </c>
      <c r="B44" s="93" t="s">
        <v>68</v>
      </c>
      <c r="C44" s="85">
        <v>100000</v>
      </c>
      <c r="D44" s="85"/>
      <c r="E44" s="84"/>
      <c r="F44" s="84"/>
      <c r="G44" s="85"/>
      <c r="H44" s="84"/>
      <c r="I44" s="84"/>
      <c r="J44" s="84"/>
      <c r="K44" s="84"/>
      <c r="L44" s="91">
        <f t="shared" si="0"/>
        <v>102800</v>
      </c>
      <c r="M44" s="124">
        <f t="shared" si="1"/>
        <v>107323.2</v>
      </c>
    </row>
    <row r="45" spans="1:13" ht="12.75">
      <c r="A45" s="12">
        <v>3292</v>
      </c>
      <c r="B45" s="7" t="s">
        <v>33</v>
      </c>
      <c r="C45" s="50">
        <v>7000</v>
      </c>
      <c r="D45" s="50"/>
      <c r="E45" s="7"/>
      <c r="F45" s="7"/>
      <c r="G45" s="7"/>
      <c r="H45" s="7"/>
      <c r="I45" s="7"/>
      <c r="J45" s="7"/>
      <c r="K45" s="7"/>
      <c r="L45" s="91">
        <f t="shared" si="0"/>
        <v>7196</v>
      </c>
      <c r="M45" s="124">
        <f t="shared" si="1"/>
        <v>7512.624000000001</v>
      </c>
    </row>
    <row r="46" spans="1:13" ht="12.75">
      <c r="A46" s="12">
        <v>3293</v>
      </c>
      <c r="B46" s="7" t="s">
        <v>34</v>
      </c>
      <c r="C46" s="50">
        <v>3000</v>
      </c>
      <c r="D46" s="103"/>
      <c r="E46" s="7"/>
      <c r="F46" s="7"/>
      <c r="G46" s="7"/>
      <c r="H46" s="7"/>
      <c r="I46" s="7"/>
      <c r="J46" s="7"/>
      <c r="K46" s="7"/>
      <c r="L46" s="91">
        <f t="shared" si="0"/>
        <v>3084</v>
      </c>
      <c r="M46" s="124">
        <f t="shared" si="1"/>
        <v>3219.696</v>
      </c>
    </row>
    <row r="47" spans="1:13" ht="12.75">
      <c r="A47" s="12">
        <v>3294</v>
      </c>
      <c r="B47" s="7" t="s">
        <v>35</v>
      </c>
      <c r="C47" s="86">
        <v>700</v>
      </c>
      <c r="D47" s="103"/>
      <c r="E47" s="7"/>
      <c r="F47" s="7"/>
      <c r="G47" s="7"/>
      <c r="H47" s="7"/>
      <c r="I47" s="7"/>
      <c r="J47" s="7"/>
      <c r="K47" s="7"/>
      <c r="L47" s="91">
        <f t="shared" si="0"/>
        <v>719.6</v>
      </c>
      <c r="M47" s="124">
        <f t="shared" si="1"/>
        <v>751.2624000000001</v>
      </c>
    </row>
    <row r="48" spans="1:13" ht="12.75">
      <c r="A48" s="13">
        <v>3299</v>
      </c>
      <c r="B48" s="9" t="s">
        <v>36</v>
      </c>
      <c r="C48" s="59">
        <v>1000</v>
      </c>
      <c r="D48" s="59"/>
      <c r="E48" s="9"/>
      <c r="F48" s="9"/>
      <c r="G48" s="9"/>
      <c r="H48" s="9"/>
      <c r="I48" s="9"/>
      <c r="J48" s="9"/>
      <c r="K48" s="9"/>
      <c r="L48" s="91">
        <f t="shared" si="0"/>
        <v>1028</v>
      </c>
      <c r="M48" s="124">
        <f>SUM(L48*104.4%)</f>
        <v>1073.232</v>
      </c>
    </row>
    <row r="49" spans="1:13" ht="12.7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  <c r="L49" s="91">
        <f t="shared" si="0"/>
        <v>0</v>
      </c>
      <c r="M49" s="124">
        <f>SUM(L49*104.4%)</f>
        <v>0</v>
      </c>
    </row>
    <row r="50" spans="1:13" ht="12.75">
      <c r="A50" s="100">
        <v>34</v>
      </c>
      <c r="B50" s="15" t="s">
        <v>72</v>
      </c>
      <c r="C50" s="123">
        <f>SUM(C51:C52)</f>
        <v>3000</v>
      </c>
      <c r="D50" s="105"/>
      <c r="E50" s="99"/>
      <c r="F50" s="40"/>
      <c r="G50" s="81">
        <v>3000</v>
      </c>
      <c r="H50" s="40"/>
      <c r="I50" s="40"/>
      <c r="J50" s="40"/>
      <c r="K50" s="40"/>
      <c r="L50" s="91">
        <f>SUM(C50*102.8%)</f>
        <v>3084</v>
      </c>
      <c r="M50" s="124">
        <f>SUM(L50*104.4%)</f>
        <v>3219.696</v>
      </c>
    </row>
    <row r="51" spans="1:13" ht="12.75">
      <c r="A51" s="60"/>
      <c r="B51" s="15"/>
      <c r="C51" s="61"/>
      <c r="D51" s="40"/>
      <c r="E51" s="40"/>
      <c r="F51" s="40"/>
      <c r="G51" s="40"/>
      <c r="H51" s="40"/>
      <c r="I51" s="40"/>
      <c r="J51" s="40"/>
      <c r="K51" s="40"/>
      <c r="L51" s="91"/>
      <c r="M51" s="124"/>
    </row>
    <row r="52" spans="1:13" ht="12.75">
      <c r="A52" s="18">
        <v>3431</v>
      </c>
      <c r="B52" s="9" t="s">
        <v>78</v>
      </c>
      <c r="C52" s="50">
        <v>3000</v>
      </c>
      <c r="D52" s="50"/>
      <c r="E52" s="7"/>
      <c r="F52" s="7"/>
      <c r="G52" s="7"/>
      <c r="H52" s="7"/>
      <c r="I52" s="7"/>
      <c r="J52" s="7"/>
      <c r="K52" s="7"/>
      <c r="L52" s="91">
        <f t="shared" si="0"/>
        <v>3084</v>
      </c>
      <c r="M52" s="124">
        <f aca="true" t="shared" si="2" ref="M52:M61">SUM(L52*104.4%)</f>
        <v>3219.696</v>
      </c>
    </row>
    <row r="53" spans="1:15" ht="12.75">
      <c r="A53" s="19"/>
      <c r="B53" s="7"/>
      <c r="C53" s="7"/>
      <c r="D53" s="7"/>
      <c r="E53" s="7"/>
      <c r="F53" s="7"/>
      <c r="G53" s="7"/>
      <c r="H53" s="7"/>
      <c r="I53" s="7"/>
      <c r="J53" s="7"/>
      <c r="K53" s="7"/>
      <c r="L53" s="91">
        <f t="shared" si="0"/>
        <v>0</v>
      </c>
      <c r="M53" s="124">
        <f t="shared" si="2"/>
        <v>0</v>
      </c>
      <c r="O53" s="71"/>
    </row>
    <row r="54" spans="1:15" ht="25.5">
      <c r="A54" s="101">
        <v>42</v>
      </c>
      <c r="B54" s="87" t="s">
        <v>73</v>
      </c>
      <c r="C54" s="123">
        <v>50000</v>
      </c>
      <c r="D54" s="104"/>
      <c r="E54" s="85"/>
      <c r="F54" s="84"/>
      <c r="G54" s="81">
        <v>50000</v>
      </c>
      <c r="H54" s="84"/>
      <c r="I54" s="84"/>
      <c r="J54" s="84"/>
      <c r="K54" s="84"/>
      <c r="L54" s="91">
        <f t="shared" si="0"/>
        <v>51400</v>
      </c>
      <c r="M54" s="124">
        <f t="shared" si="2"/>
        <v>53661.6</v>
      </c>
      <c r="O54" s="71"/>
    </row>
    <row r="55" spans="1:13" ht="12.75">
      <c r="A55" s="18"/>
      <c r="B55" s="5"/>
      <c r="C55" s="4"/>
      <c r="D55" s="7"/>
      <c r="E55" s="7"/>
      <c r="F55" s="7"/>
      <c r="G55" s="7"/>
      <c r="H55" s="7"/>
      <c r="I55" s="7"/>
      <c r="J55" s="7"/>
      <c r="K55" s="7"/>
      <c r="L55" s="91">
        <f t="shared" si="0"/>
        <v>0</v>
      </c>
      <c r="M55" s="124">
        <f t="shared" si="2"/>
        <v>0</v>
      </c>
    </row>
    <row r="56" spans="1:13" ht="12.75">
      <c r="A56" s="18">
        <v>422</v>
      </c>
      <c r="B56" s="7" t="s">
        <v>38</v>
      </c>
      <c r="C56" s="50">
        <v>45000</v>
      </c>
      <c r="D56" s="50"/>
      <c r="E56" s="7"/>
      <c r="F56" s="7"/>
      <c r="G56" s="7"/>
      <c r="H56" s="7"/>
      <c r="I56" s="7"/>
      <c r="J56" s="7"/>
      <c r="K56" s="7"/>
      <c r="L56" s="91">
        <f t="shared" si="0"/>
        <v>46260</v>
      </c>
      <c r="M56" s="124">
        <f t="shared" si="2"/>
        <v>48295.44</v>
      </c>
    </row>
    <row r="57" spans="1:13" ht="12.75">
      <c r="A57" s="18">
        <v>424</v>
      </c>
      <c r="B57" s="7" t="s">
        <v>39</v>
      </c>
      <c r="C57" s="50">
        <v>5000</v>
      </c>
      <c r="D57" s="50"/>
      <c r="E57" s="7"/>
      <c r="F57" s="7"/>
      <c r="G57" s="7"/>
      <c r="H57" s="7"/>
      <c r="I57" s="7"/>
      <c r="J57" s="7"/>
      <c r="K57" s="7"/>
      <c r="L57" s="91">
        <f t="shared" si="0"/>
        <v>5140</v>
      </c>
      <c r="M57" s="124">
        <f t="shared" si="2"/>
        <v>5366.16</v>
      </c>
    </row>
    <row r="58" spans="1:13" ht="13.5" thickBot="1">
      <c r="A58" s="64"/>
      <c r="B58" s="9"/>
      <c r="C58" s="9"/>
      <c r="D58" s="9"/>
      <c r="E58" s="9"/>
      <c r="F58" s="9"/>
      <c r="G58" s="9"/>
      <c r="H58" s="9"/>
      <c r="I58" s="9"/>
      <c r="J58" s="9"/>
      <c r="K58" s="9"/>
      <c r="L58" s="91">
        <f t="shared" si="0"/>
        <v>0</v>
      </c>
      <c r="M58" s="124">
        <f t="shared" si="2"/>
        <v>0</v>
      </c>
    </row>
    <row r="59" spans="1:13" ht="15.75">
      <c r="A59" s="65"/>
      <c r="B59" s="66" t="s">
        <v>48</v>
      </c>
      <c r="C59" s="29"/>
      <c r="D59" s="106"/>
      <c r="E59" s="119" t="s">
        <v>108</v>
      </c>
      <c r="F59" s="67"/>
      <c r="G59" s="68">
        <v>776500</v>
      </c>
      <c r="H59" s="68"/>
      <c r="I59" s="67"/>
      <c r="J59" s="67"/>
      <c r="K59" s="110"/>
      <c r="L59" s="91">
        <f t="shared" si="0"/>
        <v>0</v>
      </c>
      <c r="M59" s="124">
        <f t="shared" si="2"/>
        <v>0</v>
      </c>
    </row>
    <row r="60" spans="1:13" ht="27.75" customHeight="1" thickBot="1">
      <c r="A60" s="69"/>
      <c r="B60" s="21"/>
      <c r="C60" s="21"/>
      <c r="D60" s="21"/>
      <c r="E60" s="21"/>
      <c r="F60" s="21"/>
      <c r="G60" s="21"/>
      <c r="H60" s="21"/>
      <c r="I60" s="21"/>
      <c r="J60" s="21"/>
      <c r="K60" s="9"/>
      <c r="L60" s="91">
        <f t="shared" si="0"/>
        <v>0</v>
      </c>
      <c r="M60" s="124">
        <f t="shared" si="2"/>
        <v>0</v>
      </c>
    </row>
    <row r="61" spans="1:13" ht="14.25" customHeight="1" thickBot="1">
      <c r="A61" s="72"/>
      <c r="B61" s="73" t="s">
        <v>49</v>
      </c>
      <c r="C61" s="74" t="s">
        <v>118</v>
      </c>
      <c r="D61" s="75" t="s">
        <v>50</v>
      </c>
      <c r="E61" s="76"/>
      <c r="F61" s="76"/>
      <c r="G61" s="76"/>
      <c r="H61" s="76"/>
      <c r="I61" s="76"/>
      <c r="J61" s="76"/>
      <c r="K61" s="125"/>
      <c r="L61" s="126">
        <v>5140693.9</v>
      </c>
      <c r="M61" s="127">
        <f t="shared" si="2"/>
        <v>5366884.431600001</v>
      </c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70"/>
      <c r="B63" s="1"/>
      <c r="C63" s="3" t="s">
        <v>55</v>
      </c>
      <c r="D63" s="1"/>
      <c r="E63" s="2" t="s">
        <v>52</v>
      </c>
      <c r="F63" s="1"/>
      <c r="G63" s="3" t="s">
        <v>53</v>
      </c>
      <c r="H63" s="1"/>
      <c r="I63" s="2" t="s">
        <v>54</v>
      </c>
      <c r="J63" s="1"/>
      <c r="K63" s="1"/>
      <c r="L63" s="1"/>
      <c r="M63" s="1"/>
    </row>
    <row r="64" spans="1:13" ht="17.25" customHeight="1">
      <c r="A64" s="70"/>
      <c r="B64" s="1"/>
      <c r="C64" s="70" t="s">
        <v>56</v>
      </c>
      <c r="D64" s="1"/>
      <c r="E64" s="88" t="s">
        <v>105</v>
      </c>
      <c r="F64" s="1"/>
      <c r="G64" s="1"/>
      <c r="H64" s="1"/>
      <c r="I64" s="1" t="s">
        <v>81</v>
      </c>
      <c r="J64" s="1"/>
      <c r="K64" s="1"/>
      <c r="L64" s="1"/>
      <c r="M64" s="1"/>
    </row>
    <row r="65" spans="1:12" ht="15" customHeight="1">
      <c r="A65" s="7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7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7.25" customHeight="1">
      <c r="A67" s="7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7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7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7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7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7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7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7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7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7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7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7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7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7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7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63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62"/>
    </row>
    <row r="109" spans="1:12" ht="13.5" thickBot="1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2"/>
    </row>
  </sheetData>
  <sheetProtection/>
  <printOptions/>
  <pageMargins left="0" right="0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O.Š. Vodjinci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Knjigovodstvo</cp:lastModifiedBy>
  <cp:lastPrinted>2016-11-23T10:21:23Z</cp:lastPrinted>
  <dcterms:created xsi:type="dcterms:W3CDTF">2010-11-02T12:53:44Z</dcterms:created>
  <dcterms:modified xsi:type="dcterms:W3CDTF">2016-11-23T10:50:36Z</dcterms:modified>
  <cp:category/>
  <cp:version/>
  <cp:contentType/>
  <cp:contentStatus/>
</cp:coreProperties>
</file>