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žica\Desktop\"/>
    </mc:Choice>
  </mc:AlternateContent>
  <bookViews>
    <workbookView xWindow="0" yWindow="0" windowWidth="28800" windowHeight="11730" activeTab="4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3" l="1"/>
  <c r="H10" i="3"/>
  <c r="G10" i="3"/>
  <c r="F10" i="3"/>
  <c r="E10" i="3"/>
  <c r="G17" i="3"/>
  <c r="I17" i="3"/>
  <c r="H17" i="3"/>
  <c r="F33" i="3" l="1"/>
  <c r="G30" i="3"/>
  <c r="G28" i="3"/>
  <c r="G12" i="3"/>
  <c r="G11" i="3"/>
  <c r="F35" i="3"/>
  <c r="G35" i="3" s="1"/>
  <c r="G29" i="3"/>
  <c r="F28" i="3"/>
  <c r="G27" i="3"/>
  <c r="G14" i="3"/>
  <c r="G13" i="3"/>
  <c r="F10" i="7" l="1"/>
  <c r="F9" i="7" s="1"/>
  <c r="E25" i="7"/>
  <c r="E24" i="7" s="1"/>
  <c r="E22" i="7"/>
  <c r="E21" i="7" s="1"/>
  <c r="E19" i="7"/>
  <c r="E18" i="7" s="1"/>
  <c r="E14" i="7"/>
  <c r="E13" i="7" s="1"/>
  <c r="E12" i="7"/>
  <c r="E10" i="7"/>
  <c r="I31" i="3"/>
  <c r="I32" i="3"/>
  <c r="I34" i="3"/>
  <c r="H31" i="3"/>
  <c r="H32" i="3"/>
  <c r="H34" i="3"/>
  <c r="H28" i="3"/>
  <c r="I28" i="3" s="1"/>
  <c r="G31" i="3"/>
  <c r="G32" i="3"/>
  <c r="G34" i="3"/>
  <c r="G14" i="7"/>
  <c r="G13" i="7" s="1"/>
  <c r="H27" i="3"/>
  <c r="H29" i="3"/>
  <c r="I29" i="3" s="1"/>
  <c r="F31" i="3"/>
  <c r="F32" i="3"/>
  <c r="F34" i="3"/>
  <c r="H12" i="3"/>
  <c r="I12" i="3" s="1"/>
  <c r="I19" i="7" s="1"/>
  <c r="I18" i="7" s="1"/>
  <c r="H13" i="3"/>
  <c r="I13" i="3" s="1"/>
  <c r="I22" i="7" s="1"/>
  <c r="I21" i="7" s="1"/>
  <c r="F25" i="7"/>
  <c r="F24" i="7" s="1"/>
  <c r="H14" i="3"/>
  <c r="I14" i="3" s="1"/>
  <c r="I25" i="7" s="1"/>
  <c r="I24" i="7" s="1"/>
  <c r="E9" i="7" l="1"/>
  <c r="H35" i="3"/>
  <c r="F14" i="7"/>
  <c r="F13" i="7" s="1"/>
  <c r="G33" i="3"/>
  <c r="G12" i="7"/>
  <c r="H30" i="3"/>
  <c r="H26" i="3" s="1"/>
  <c r="H10" i="7"/>
  <c r="I27" i="3"/>
  <c r="G10" i="7"/>
  <c r="G9" i="7" s="1"/>
  <c r="G26" i="3"/>
  <c r="G38" i="3" s="1"/>
  <c r="H25" i="7"/>
  <c r="H24" i="7" s="1"/>
  <c r="G25" i="7"/>
  <c r="G24" i="7" s="1"/>
  <c r="F22" i="7"/>
  <c r="F21" i="7" s="1"/>
  <c r="G22" i="7"/>
  <c r="G21" i="7" s="1"/>
  <c r="H22" i="7"/>
  <c r="H21" i="7" s="1"/>
  <c r="F19" i="7"/>
  <c r="F18" i="7" s="1"/>
  <c r="H19" i="7"/>
  <c r="H18" i="7" s="1"/>
  <c r="G19" i="7"/>
  <c r="G18" i="7" s="1"/>
  <c r="E29" i="7"/>
  <c r="H11" i="3"/>
  <c r="F26" i="3"/>
  <c r="F38" i="3" s="1"/>
  <c r="G29" i="7" l="1"/>
  <c r="H33" i="3"/>
  <c r="H38" i="3" s="1"/>
  <c r="H14" i="7"/>
  <c r="H13" i="7" s="1"/>
  <c r="I35" i="3"/>
  <c r="I30" i="3"/>
  <c r="I12" i="7" s="1"/>
  <c r="H12" i="7"/>
  <c r="H9" i="7" s="1"/>
  <c r="C13" i="5"/>
  <c r="C12" i="5" s="1"/>
  <c r="C11" i="5" s="1"/>
  <c r="C10" i="5" s="1"/>
  <c r="E13" i="5"/>
  <c r="I26" i="3"/>
  <c r="I10" i="7"/>
  <c r="D13" i="5"/>
  <c r="F29" i="7"/>
  <c r="I11" i="3"/>
  <c r="E26" i="3"/>
  <c r="E33" i="3"/>
  <c r="E38" i="3" l="1"/>
  <c r="I9" i="7"/>
  <c r="H29" i="7"/>
  <c r="I33" i="3"/>
  <c r="I38" i="3" s="1"/>
  <c r="I14" i="7"/>
  <c r="I13" i="7" s="1"/>
  <c r="B13" i="5"/>
  <c r="E12" i="5"/>
  <c r="E11" i="5" s="1"/>
  <c r="E10" i="5" s="1"/>
  <c r="E14" i="5"/>
  <c r="D14" i="5"/>
  <c r="D12" i="5"/>
  <c r="D11" i="5" s="1"/>
  <c r="D10" i="5" s="1"/>
  <c r="C14" i="5"/>
  <c r="F13" i="5"/>
  <c r="I29" i="7" l="1"/>
  <c r="F14" i="5"/>
  <c r="F12" i="5"/>
  <c r="F11" i="5" s="1"/>
  <c r="F10" i="5" s="1"/>
  <c r="B12" i="5"/>
  <c r="B11" i="5" s="1"/>
  <c r="B10" i="5" s="1"/>
  <c r="B14" i="5"/>
</calcChain>
</file>

<file path=xl/sharedStrings.xml><?xml version="1.0" encoding="utf-8"?>
<sst xmlns="http://schemas.openxmlformats.org/spreadsheetml/2006/main" count="182" uniqueCount="102">
  <si>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</si>
  <si>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</si>
  <si>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</si>
  <si>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</si>
  <si>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</si>
  <si>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</si>
  <si>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</si>
  <si>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</si>
  <si>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</si>
  <si>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</si>
  <si>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</si>
  <si>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</si>
  <si>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</si>
  <si>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</si>
  <si>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</si>
  <si>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</si>
  <si>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</si>
  <si>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</si>
  <si>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</si>
  <si>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</si>
  <si>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</si>
  <si>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</si>
  <si>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</si>
  <si>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</si>
  <si>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</si>
  <si>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</si>
  <si>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</si>
  <si>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</si>
  <si>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</si>
  <si>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</si>
  <si>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</si>
  <si>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</si>
  <si>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</si>
  <si>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</si>
  <si>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</si>
  <si>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</si>
  <si>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</si>
  <si>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</si>
  <si>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</si>
  <si>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</si>
  <si>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</si>
  <si>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</si>
  <si>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</si>
  <si>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PROGRAM xxxx</t>
  </si>
  <si>
    <t>NAZIV PROGRAMA</t>
  </si>
  <si>
    <t>Aktivnost Axxxxxx</t>
  </si>
  <si>
    <t>NAZIV AKTIVNOSTI</t>
  </si>
  <si>
    <t>Kapitalni projekt Kxxxxxx</t>
  </si>
  <si>
    <t>NAZIV KAPITALNOG PROJEKTA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</si>
  <si>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</si>
  <si>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</si>
  <si>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</si>
  <si>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</si>
  <si>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</si>
  <si>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EUR/KN*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</si>
  <si>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</si>
  <si>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</si>
  <si>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</si>
  <si>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</si>
  <si>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</si>
  <si>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</si>
  <si>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</si>
  <si>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</si>
  <si>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</si>
  <si>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Ostale pomoći</t>
  </si>
  <si>
    <t>Ostali prihodi za posebne namjene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</si>
  <si>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</si>
  <si>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</si>
  <si>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</si>
  <si>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t>Naziv</t>
  </si>
  <si>
    <t>Prihodi za posebne namjene</t>
  </si>
  <si>
    <t>Vlastiti prihod</t>
  </si>
  <si>
    <t>Donacije</t>
  </si>
  <si>
    <t>Nagrade građa i kućanstvima</t>
  </si>
  <si>
    <t>09 Obrazovanje</t>
  </si>
  <si>
    <t>091 Predškolsko i osnovno obrazovanje</t>
  </si>
  <si>
    <t>0912 Osnovno obrazovanje</t>
  </si>
  <si>
    <t xml:space="preserve"> Dodatne usluge u obrazovanju096</t>
  </si>
  <si>
    <t>Izvor financiranja 63</t>
  </si>
  <si>
    <t>Nagrade građanima i kućanstvima</t>
  </si>
  <si>
    <t>Izvor financiranja 65 (šk.kuhinja)</t>
  </si>
  <si>
    <t>Izvor financiranja 66(šk.zadruga)</t>
  </si>
  <si>
    <t>Izvor financiranja 66 (donacije)</t>
  </si>
  <si>
    <t>ukupno rashodi</t>
  </si>
  <si>
    <t xml:space="preserve">                                   </t>
  </si>
  <si>
    <r>
      <rPr>
        <sz val="12"/>
        <color indexed="8"/>
        <rFont val="Arial"/>
        <family val="2"/>
        <charset val="238"/>
      </rPr>
      <t>FINANCIJSKI PLAN PRORAČUNSKOG KORISNIKA JEDINICE LOKALNE I PODRUČNE (REGIONALNE) SAMOUPRAVE</t>
    </r>
    <r>
      <rPr>
        <b/>
        <sz val="12"/>
        <color indexed="8"/>
        <rFont val="Arial"/>
        <family val="2"/>
        <charset val="238"/>
      </rPr>
      <t xml:space="preserve"> OSNOVNA ŠKOLA VOĐINCI
</t>
    </r>
    <r>
      <rPr>
        <sz val="12"/>
        <color indexed="8"/>
        <rFont val="Arial"/>
        <family val="2"/>
        <charset val="238"/>
      </rPr>
      <t>ZA 2023. I PROJEKCIJA ZA 2024. I 2025. GODINU</t>
    </r>
  </si>
  <si>
    <t>FINANCIJSKI PLAN PRORAČUNSKOG KORISNIKA JEDINICE LOKALNE I PODRUČNE (REGIONALNE) SAMOUPRAVE 
ZA 2023. I PROJEKCIJA ZA 2024. I 2025. GODINU OSNOVNA ŠKOLA VOĐINCI</t>
  </si>
  <si>
    <t>4942/37235</t>
  </si>
  <si>
    <t>5041/37981</t>
  </si>
  <si>
    <t>5192/39119</t>
  </si>
  <si>
    <t>5332/40174</t>
  </si>
  <si>
    <t>5466/41184</t>
  </si>
  <si>
    <t>773895/5830911</t>
  </si>
  <si>
    <t>810404/6105989</t>
  </si>
  <si>
    <t>834716/6289168</t>
  </si>
  <si>
    <t>857253/6458973</t>
  </si>
  <si>
    <t>878685/6620452</t>
  </si>
  <si>
    <t>768953/5793676</t>
  </si>
  <si>
    <t>805363/6068008</t>
  </si>
  <si>
    <t>829524/6250049</t>
  </si>
  <si>
    <t>851921/6418799</t>
  </si>
  <si>
    <t>873219/6579268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</si>
</sst>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7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 wrapText="1"/>
    </xf>
    <xf numFmtId="3" fontId="0" fillId="0" borderId="0" xfId="0" applyNumberFormat="1"/>
    <xf numFmtId="0" fontId="3" fillId="2" borderId="0" xfId="0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opLeftCell="A4" workbookViewId="0">
      <selection activeCell="J14" sqref="J1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60" t="s">
        <v>85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60" t="s">
        <v>35</v>
      </c>
      <c r="B3" s="60"/>
      <c r="C3" s="60"/>
      <c r="D3" s="60"/>
      <c r="E3" s="60"/>
      <c r="F3" s="60"/>
      <c r="G3" s="60"/>
      <c r="H3" s="60"/>
      <c r="I3" s="62"/>
      <c r="J3" s="62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60" t="s">
        <v>49</v>
      </c>
      <c r="B5" s="61"/>
      <c r="C5" s="61"/>
      <c r="D5" s="61"/>
      <c r="E5" s="61"/>
      <c r="F5" s="61"/>
      <c r="G5" s="61"/>
      <c r="H5" s="61"/>
      <c r="I5" s="61"/>
      <c r="J5" s="61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43" t="s">
        <v>54</v>
      </c>
    </row>
    <row r="7" spans="1:10" ht="25.5" x14ac:dyDescent="0.25">
      <c r="A7" s="32"/>
      <c r="B7" s="33"/>
      <c r="C7" s="33"/>
      <c r="D7" s="34"/>
      <c r="E7" s="35"/>
      <c r="F7" s="4" t="s">
        <v>51</v>
      </c>
      <c r="G7" s="4" t="s">
        <v>52</v>
      </c>
      <c r="H7" s="4" t="s">
        <v>57</v>
      </c>
      <c r="I7" s="4" t="s">
        <v>58</v>
      </c>
      <c r="J7" s="4" t="s">
        <v>59</v>
      </c>
    </row>
    <row r="8" spans="1:10" x14ac:dyDescent="0.25">
      <c r="A8" s="63" t="s">
        <v>0</v>
      </c>
      <c r="B8" s="64"/>
      <c r="C8" s="64"/>
      <c r="D8" s="64"/>
      <c r="E8" s="65"/>
      <c r="F8" s="36" t="s">
        <v>92</v>
      </c>
      <c r="G8" s="36" t="s">
        <v>93</v>
      </c>
      <c r="H8" s="36" t="s">
        <v>94</v>
      </c>
      <c r="I8" s="36" t="s">
        <v>95</v>
      </c>
      <c r="J8" s="36" t="s">
        <v>96</v>
      </c>
    </row>
    <row r="9" spans="1:10" x14ac:dyDescent="0.25">
      <c r="A9" s="66" t="s">
        <v>1</v>
      </c>
      <c r="B9" s="59"/>
      <c r="C9" s="59"/>
      <c r="D9" s="59"/>
      <c r="E9" s="67"/>
      <c r="F9" s="36" t="s">
        <v>92</v>
      </c>
      <c r="G9" s="36" t="s">
        <v>93</v>
      </c>
      <c r="H9" s="36" t="s">
        <v>94</v>
      </c>
      <c r="I9" s="36" t="s">
        <v>95</v>
      </c>
      <c r="J9" s="36" t="s">
        <v>96</v>
      </c>
    </row>
    <row r="10" spans="1:10" x14ac:dyDescent="0.25">
      <c r="A10" s="68" t="s">
        <v>2</v>
      </c>
      <c r="B10" s="67"/>
      <c r="C10" s="67"/>
      <c r="D10" s="67"/>
      <c r="E10" s="67"/>
      <c r="F10" s="37"/>
      <c r="G10" s="37"/>
      <c r="H10" s="37"/>
      <c r="I10" s="37"/>
      <c r="J10" s="37"/>
    </row>
    <row r="11" spans="1:10" x14ac:dyDescent="0.25">
      <c r="A11" s="44" t="s">
        <v>3</v>
      </c>
      <c r="B11" s="45"/>
      <c r="C11" s="45"/>
      <c r="D11" s="45"/>
      <c r="E11" s="45"/>
      <c r="F11" s="36" t="s">
        <v>92</v>
      </c>
      <c r="G11" s="36" t="s">
        <v>93</v>
      </c>
      <c r="H11" s="36" t="s">
        <v>94</v>
      </c>
      <c r="I11" s="36" t="s">
        <v>95</v>
      </c>
      <c r="J11" s="36" t="s">
        <v>96</v>
      </c>
    </row>
    <row r="12" spans="1:10" x14ac:dyDescent="0.25">
      <c r="A12" s="58" t="s">
        <v>4</v>
      </c>
      <c r="B12" s="59"/>
      <c r="C12" s="59"/>
      <c r="D12" s="59"/>
      <c r="E12" s="59"/>
      <c r="F12" s="37" t="s">
        <v>97</v>
      </c>
      <c r="G12" s="37" t="s">
        <v>98</v>
      </c>
      <c r="H12" s="37" t="s">
        <v>99</v>
      </c>
      <c r="I12" s="37" t="s">
        <v>100</v>
      </c>
      <c r="J12" s="38" t="s">
        <v>101</v>
      </c>
    </row>
    <row r="13" spans="1:10" x14ac:dyDescent="0.25">
      <c r="A13" s="68" t="s">
        <v>5</v>
      </c>
      <c r="B13" s="67"/>
      <c r="C13" s="67"/>
      <c r="D13" s="67"/>
      <c r="E13" s="67"/>
      <c r="F13" s="37" t="s">
        <v>87</v>
      </c>
      <c r="G13" s="37" t="s">
        <v>88</v>
      </c>
      <c r="H13" s="37" t="s">
        <v>89</v>
      </c>
      <c r="I13" s="37" t="s">
        <v>90</v>
      </c>
      <c r="J13" s="38" t="s">
        <v>91</v>
      </c>
    </row>
    <row r="14" spans="1:10" x14ac:dyDescent="0.25">
      <c r="A14" s="71" t="s">
        <v>6</v>
      </c>
      <c r="B14" s="64"/>
      <c r="C14" s="64"/>
      <c r="D14" s="64"/>
      <c r="E14" s="64"/>
      <c r="F14" s="36"/>
      <c r="G14" s="36"/>
      <c r="H14" s="39"/>
      <c r="I14" s="39"/>
      <c r="J14" s="39"/>
    </row>
    <row r="15" spans="1:10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25">
      <c r="A16" s="60" t="s">
        <v>50</v>
      </c>
      <c r="B16" s="61"/>
      <c r="C16" s="61"/>
      <c r="D16" s="61"/>
      <c r="E16" s="61"/>
      <c r="F16" s="61"/>
      <c r="G16" s="61"/>
      <c r="H16" s="61"/>
      <c r="I16" s="61"/>
      <c r="J16" s="61"/>
    </row>
    <row r="17" spans="1:10" ht="18" x14ac:dyDescent="0.25">
      <c r="A17" s="5"/>
      <c r="B17" s="9"/>
      <c r="C17" s="9"/>
      <c r="D17" s="9"/>
      <c r="E17" s="9"/>
      <c r="F17" s="9"/>
      <c r="G17" s="9"/>
      <c r="H17" s="3"/>
      <c r="I17" s="3"/>
      <c r="J17" s="3"/>
    </row>
    <row r="18" spans="1:10" ht="25.5" x14ac:dyDescent="0.25">
      <c r="A18" s="32"/>
      <c r="B18" s="33"/>
      <c r="C18" s="33"/>
      <c r="D18" s="34"/>
      <c r="E18" s="35"/>
      <c r="F18" s="4" t="s">
        <v>12</v>
      </c>
      <c r="G18" s="4" t="s">
        <v>13</v>
      </c>
      <c r="H18" s="4" t="s">
        <v>57</v>
      </c>
      <c r="I18" s="4" t="s">
        <v>58</v>
      </c>
      <c r="J18" s="4" t="s">
        <v>59</v>
      </c>
    </row>
    <row r="19" spans="1:10" ht="15.75" customHeight="1" x14ac:dyDescent="0.25">
      <c r="A19" s="66" t="s">
        <v>8</v>
      </c>
      <c r="B19" s="69"/>
      <c r="C19" s="69"/>
      <c r="D19" s="69"/>
      <c r="E19" s="70"/>
      <c r="F19" s="37"/>
      <c r="G19" s="37"/>
      <c r="H19" s="37"/>
      <c r="I19" s="37"/>
      <c r="J19" s="37"/>
    </row>
    <row r="20" spans="1:10" x14ac:dyDescent="0.25">
      <c r="A20" s="66" t="s">
        <v>9</v>
      </c>
      <c r="B20" s="59"/>
      <c r="C20" s="59"/>
      <c r="D20" s="59"/>
      <c r="E20" s="59"/>
      <c r="F20" s="37"/>
      <c r="G20" s="37"/>
      <c r="H20" s="37"/>
      <c r="I20" s="37"/>
      <c r="J20" s="37"/>
    </row>
    <row r="21" spans="1:10" x14ac:dyDescent="0.25">
      <c r="A21" s="71" t="s">
        <v>10</v>
      </c>
      <c r="B21" s="64"/>
      <c r="C21" s="64"/>
      <c r="D21" s="64"/>
      <c r="E21" s="64"/>
      <c r="F21" s="36">
        <v>0</v>
      </c>
      <c r="G21" s="36">
        <v>0</v>
      </c>
      <c r="H21" s="36">
        <v>0</v>
      </c>
      <c r="I21" s="36">
        <v>0</v>
      </c>
      <c r="J21" s="36">
        <v>0</v>
      </c>
    </row>
    <row r="22" spans="1:10" ht="18" x14ac:dyDescent="0.25">
      <c r="A22" s="26"/>
      <c r="B22" s="9"/>
      <c r="C22" s="9"/>
      <c r="D22" s="9"/>
      <c r="E22" s="9"/>
      <c r="F22" s="9"/>
      <c r="G22" s="9"/>
      <c r="H22" s="3"/>
      <c r="I22" s="3"/>
      <c r="J22" s="3"/>
    </row>
    <row r="23" spans="1:10" ht="18" customHeight="1" x14ac:dyDescent="0.25">
      <c r="A23" s="60" t="s">
        <v>68</v>
      </c>
      <c r="B23" s="61"/>
      <c r="C23" s="61"/>
      <c r="D23" s="61"/>
      <c r="E23" s="61"/>
      <c r="F23" s="61"/>
      <c r="G23" s="61"/>
      <c r="H23" s="61"/>
      <c r="I23" s="61"/>
      <c r="J23" s="61"/>
    </row>
    <row r="24" spans="1:10" ht="18" x14ac:dyDescent="0.25">
      <c r="A24" s="26"/>
      <c r="B24" s="9"/>
      <c r="C24" s="9"/>
      <c r="D24" s="9"/>
      <c r="E24" s="9"/>
      <c r="F24" s="9"/>
      <c r="G24" s="9"/>
      <c r="H24" s="3"/>
      <c r="I24" s="3"/>
      <c r="J24" s="3"/>
    </row>
    <row r="25" spans="1:10" ht="25.5" x14ac:dyDescent="0.25">
      <c r="A25" s="32"/>
      <c r="B25" s="33"/>
      <c r="C25" s="33"/>
      <c r="D25" s="34"/>
      <c r="E25" s="35"/>
      <c r="F25" s="4" t="s">
        <v>12</v>
      </c>
      <c r="G25" s="4" t="s">
        <v>13</v>
      </c>
      <c r="H25" s="4" t="s">
        <v>57</v>
      </c>
      <c r="I25" s="4" t="s">
        <v>58</v>
      </c>
      <c r="J25" s="4" t="s">
        <v>59</v>
      </c>
    </row>
    <row r="26" spans="1:10" x14ac:dyDescent="0.25">
      <c r="A26" s="74" t="s">
        <v>53</v>
      </c>
      <c r="B26" s="75"/>
      <c r="C26" s="75"/>
      <c r="D26" s="75"/>
      <c r="E26" s="76"/>
      <c r="F26" s="40"/>
      <c r="G26" s="40"/>
      <c r="H26" s="40"/>
      <c r="I26" s="40"/>
      <c r="J26" s="41"/>
    </row>
    <row r="27" spans="1:10" ht="30" customHeight="1" x14ac:dyDescent="0.25">
      <c r="A27" s="77" t="s">
        <v>7</v>
      </c>
      <c r="B27" s="78"/>
      <c r="C27" s="78"/>
      <c r="D27" s="78"/>
      <c r="E27" s="79"/>
      <c r="F27" s="42"/>
      <c r="G27" s="42"/>
      <c r="H27" s="42"/>
      <c r="I27" s="42"/>
      <c r="J27" s="39"/>
    </row>
    <row r="30" spans="1:10" x14ac:dyDescent="0.25">
      <c r="A30" s="58" t="s">
        <v>11</v>
      </c>
      <c r="B30" s="59"/>
      <c r="C30" s="59"/>
      <c r="D30" s="59"/>
      <c r="E30" s="59"/>
      <c r="F30" s="37">
        <v>0</v>
      </c>
      <c r="G30" s="37">
        <v>0</v>
      </c>
      <c r="H30" s="37">
        <v>0</v>
      </c>
      <c r="I30" s="37">
        <v>0</v>
      </c>
      <c r="J30" s="37">
        <v>0</v>
      </c>
    </row>
    <row r="31" spans="1:10" ht="11.25" customHeight="1" x14ac:dyDescent="0.25">
      <c r="A31" s="21"/>
      <c r="B31" s="22"/>
      <c r="C31" s="22"/>
      <c r="D31" s="22"/>
      <c r="E31" s="22"/>
      <c r="F31" s="23"/>
      <c r="G31" s="23"/>
      <c r="H31" s="23"/>
      <c r="I31" s="23"/>
      <c r="J31" s="23"/>
    </row>
    <row r="32" spans="1:10" ht="29.25" customHeight="1" x14ac:dyDescent="0.25">
      <c r="A32" s="72" t="s">
        <v>84</v>
      </c>
      <c r="B32" s="73"/>
      <c r="C32" s="73"/>
      <c r="D32" s="73"/>
      <c r="E32" s="73"/>
      <c r="F32" s="73"/>
      <c r="G32" s="73"/>
      <c r="H32" s="73"/>
      <c r="I32" s="73"/>
      <c r="J32" s="73"/>
    </row>
    <row r="33" spans="1:10" ht="8.25" customHeight="1" x14ac:dyDescent="0.25"/>
    <row r="34" spans="1:10" x14ac:dyDescent="0.25">
      <c r="A34" s="72" t="s">
        <v>55</v>
      </c>
      <c r="B34" s="73"/>
      <c r="C34" s="73"/>
      <c r="D34" s="73"/>
      <c r="E34" s="73"/>
      <c r="F34" s="73"/>
      <c r="G34" s="73"/>
      <c r="H34" s="73"/>
      <c r="I34" s="73"/>
      <c r="J34" s="73"/>
    </row>
    <row r="35" spans="1:10" ht="8.25" customHeight="1" x14ac:dyDescent="0.25"/>
    <row r="36" spans="1:10" ht="29.25" customHeight="1" x14ac:dyDescent="0.25">
      <c r="A36" s="72" t="s">
        <v>56</v>
      </c>
      <c r="B36" s="73"/>
      <c r="C36" s="73"/>
      <c r="D36" s="73"/>
      <c r="E36" s="73"/>
      <c r="F36" s="73"/>
      <c r="G36" s="73"/>
      <c r="H36" s="73"/>
      <c r="I36" s="73"/>
      <c r="J36" s="73"/>
    </row>
  </sheetData>
  <mergeCells count="20">
    <mergeCell ref="A36:J36"/>
    <mergeCell ref="A23:J23"/>
    <mergeCell ref="A32:J32"/>
    <mergeCell ref="A30:E30"/>
    <mergeCell ref="A34:J34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opLeftCell="A19" workbookViewId="0">
      <selection activeCell="G29" sqref="G2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60" t="s">
        <v>86</v>
      </c>
      <c r="B1" s="60"/>
      <c r="C1" s="60"/>
      <c r="D1" s="60"/>
      <c r="E1" s="60"/>
      <c r="F1" s="60"/>
      <c r="G1" s="60"/>
      <c r="H1" s="60"/>
      <c r="I1" s="60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60" t="s">
        <v>35</v>
      </c>
      <c r="B3" s="60"/>
      <c r="C3" s="60"/>
      <c r="D3" s="60"/>
      <c r="E3" s="60"/>
      <c r="F3" s="60"/>
      <c r="G3" s="60"/>
      <c r="H3" s="62"/>
      <c r="I3" s="62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60" t="s">
        <v>15</v>
      </c>
      <c r="B5" s="61"/>
      <c r="C5" s="61"/>
      <c r="D5" s="61"/>
      <c r="E5" s="61"/>
      <c r="F5" s="61"/>
      <c r="G5" s="61"/>
      <c r="H5" s="61"/>
      <c r="I5" s="61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15.75" x14ac:dyDescent="0.25">
      <c r="A7" s="60" t="s">
        <v>1</v>
      </c>
      <c r="B7" s="80"/>
      <c r="C7" s="80"/>
      <c r="D7" s="80"/>
      <c r="E7" s="80"/>
      <c r="F7" s="80"/>
      <c r="G7" s="80"/>
      <c r="H7" s="80"/>
      <c r="I7" s="80"/>
    </row>
    <row r="8" spans="1:9" ht="18" x14ac:dyDescent="0.25">
      <c r="A8" s="5"/>
      <c r="B8" s="5"/>
      <c r="C8" s="5"/>
      <c r="D8" s="5"/>
      <c r="E8" s="5"/>
      <c r="F8" s="5"/>
      <c r="G8" s="5"/>
      <c r="H8" s="6"/>
      <c r="I8" s="6"/>
    </row>
    <row r="9" spans="1:9" ht="25.5" x14ac:dyDescent="0.25">
      <c r="A9" s="25" t="s">
        <v>16</v>
      </c>
      <c r="B9" s="24" t="s">
        <v>17</v>
      </c>
      <c r="C9" s="24" t="s">
        <v>18</v>
      </c>
      <c r="D9" s="24" t="s">
        <v>14</v>
      </c>
      <c r="E9" s="24" t="s">
        <v>12</v>
      </c>
      <c r="F9" s="25" t="s">
        <v>13</v>
      </c>
      <c r="G9" s="25" t="s">
        <v>57</v>
      </c>
      <c r="H9" s="25" t="s">
        <v>58</v>
      </c>
      <c r="I9" s="25" t="s">
        <v>59</v>
      </c>
    </row>
    <row r="10" spans="1:9" ht="15.75" customHeight="1" x14ac:dyDescent="0.25">
      <c r="A10" s="13">
        <v>6</v>
      </c>
      <c r="B10" s="13"/>
      <c r="C10" s="13"/>
      <c r="D10" s="13" t="s">
        <v>19</v>
      </c>
      <c r="E10" s="47">
        <f>SUM(E11:E17)</f>
        <v>773895</v>
      </c>
      <c r="F10" s="48">
        <f>SUM(F11:F17)</f>
        <v>810404</v>
      </c>
      <c r="G10" s="48">
        <f t="shared" ref="G10:I10" si="0">SUM(G11:G17)</f>
        <v>834716.12</v>
      </c>
      <c r="H10" s="48">
        <f t="shared" si="0"/>
        <v>857253.45524000004</v>
      </c>
      <c r="I10" s="48">
        <f t="shared" si="0"/>
        <v>878684.79162099992</v>
      </c>
    </row>
    <row r="11" spans="1:9" ht="38.25" x14ac:dyDescent="0.25">
      <c r="A11" s="13"/>
      <c r="B11" s="17">
        <v>63</v>
      </c>
      <c r="C11" s="17"/>
      <c r="D11" s="17" t="s">
        <v>61</v>
      </c>
      <c r="E11" s="10">
        <v>680205</v>
      </c>
      <c r="F11" s="11">
        <v>698762</v>
      </c>
      <c r="G11" s="11">
        <f>SUM(F11+F11*3%)</f>
        <v>719724.86</v>
      </c>
      <c r="H11" s="11">
        <f>SUM(G11+G11*2.7%)</f>
        <v>739157.43122000003</v>
      </c>
      <c r="I11" s="11">
        <f>SUM(H11+H11*2.5%)</f>
        <v>757636.36700049997</v>
      </c>
    </row>
    <row r="12" spans="1:9" x14ac:dyDescent="0.25">
      <c r="A12" s="13"/>
      <c r="B12" s="17">
        <v>65</v>
      </c>
      <c r="C12" s="17"/>
      <c r="D12" s="17" t="s">
        <v>70</v>
      </c>
      <c r="E12" s="10">
        <v>9071</v>
      </c>
      <c r="F12" s="11">
        <v>26074</v>
      </c>
      <c r="G12" s="11">
        <f t="shared" ref="G12:G14" si="1">SUM(F12+F12*3%)</f>
        <v>26856.22</v>
      </c>
      <c r="H12" s="11">
        <f t="shared" ref="H12:H14" si="2">SUM(G12+G12*2.7%)</f>
        <v>27581.337940000001</v>
      </c>
      <c r="I12" s="11">
        <f t="shared" ref="I12:I14" si="3">SUM(H12+H12*2.5%)</f>
        <v>28270.8713885</v>
      </c>
    </row>
    <row r="13" spans="1:9" x14ac:dyDescent="0.25">
      <c r="A13" s="13"/>
      <c r="B13" s="17">
        <v>66</v>
      </c>
      <c r="C13" s="17"/>
      <c r="D13" s="17" t="s">
        <v>71</v>
      </c>
      <c r="E13" s="10">
        <v>315</v>
      </c>
      <c r="F13" s="11">
        <v>285</v>
      </c>
      <c r="G13" s="11">
        <f t="shared" si="1"/>
        <v>293.55</v>
      </c>
      <c r="H13" s="11">
        <f t="shared" si="2"/>
        <v>301.47585000000004</v>
      </c>
      <c r="I13" s="11">
        <f t="shared" si="3"/>
        <v>309.01274625000002</v>
      </c>
    </row>
    <row r="14" spans="1:9" x14ac:dyDescent="0.25">
      <c r="A14" s="13"/>
      <c r="B14" s="17">
        <v>66</v>
      </c>
      <c r="C14" s="17"/>
      <c r="D14" s="17" t="s">
        <v>72</v>
      </c>
      <c r="E14" s="10">
        <v>0</v>
      </c>
      <c r="F14" s="11">
        <v>979</v>
      </c>
      <c r="G14" s="11">
        <f t="shared" si="1"/>
        <v>1008.37</v>
      </c>
      <c r="H14" s="11">
        <f t="shared" si="2"/>
        <v>1035.59599</v>
      </c>
      <c r="I14" s="11">
        <f t="shared" si="3"/>
        <v>1061.4858897500001</v>
      </c>
    </row>
    <row r="15" spans="1:9" x14ac:dyDescent="0.25">
      <c r="A15" s="14"/>
      <c r="B15" s="14"/>
      <c r="C15" s="15">
        <v>52</v>
      </c>
      <c r="D15" s="15" t="s">
        <v>64</v>
      </c>
      <c r="E15" s="10"/>
      <c r="F15" s="11"/>
      <c r="G15" s="11"/>
      <c r="H15" s="11"/>
      <c r="I15" s="11"/>
    </row>
    <row r="16" spans="1:9" x14ac:dyDescent="0.25">
      <c r="A16" s="14"/>
      <c r="B16" s="29" t="s">
        <v>62</v>
      </c>
      <c r="C16" s="15"/>
      <c r="D16" s="15"/>
      <c r="E16" s="10"/>
      <c r="F16" s="11"/>
      <c r="G16" s="11"/>
      <c r="H16" s="11"/>
      <c r="I16" s="11"/>
    </row>
    <row r="17" spans="1:9" ht="38.25" x14ac:dyDescent="0.25">
      <c r="A17" s="14"/>
      <c r="B17" s="14">
        <v>67</v>
      </c>
      <c r="C17" s="15"/>
      <c r="D17" s="17" t="s">
        <v>63</v>
      </c>
      <c r="E17" s="10">
        <v>84304</v>
      </c>
      <c r="F17" s="11">
        <v>84304</v>
      </c>
      <c r="G17" s="11">
        <f>SUM(F17+F17*3%)</f>
        <v>86833.12</v>
      </c>
      <c r="H17" s="11">
        <f>SUM(G17+G17*2.7%)</f>
        <v>89177.614239999995</v>
      </c>
      <c r="I17" s="11">
        <f>SUM(H17+H17*2.5%)</f>
        <v>91407.054596000002</v>
      </c>
    </row>
    <row r="18" spans="1:9" ht="25.5" x14ac:dyDescent="0.25">
      <c r="A18" s="14"/>
      <c r="B18" s="14"/>
      <c r="C18" s="15">
        <v>43</v>
      </c>
      <c r="D18" s="19" t="s">
        <v>65</v>
      </c>
      <c r="E18" s="10"/>
      <c r="F18" s="11"/>
      <c r="G18" s="11"/>
      <c r="H18" s="11"/>
      <c r="I18" s="11"/>
    </row>
    <row r="19" spans="1:9" ht="25.5" x14ac:dyDescent="0.25">
      <c r="A19" s="16">
        <v>7</v>
      </c>
      <c r="B19" s="16"/>
      <c r="C19" s="16"/>
      <c r="D19" s="27" t="s">
        <v>21</v>
      </c>
      <c r="E19" s="10"/>
      <c r="F19" s="11"/>
      <c r="G19" s="11"/>
      <c r="H19" s="11"/>
      <c r="I19" s="11"/>
    </row>
    <row r="20" spans="1:9" ht="38.25" x14ac:dyDescent="0.25">
      <c r="A20" s="17"/>
      <c r="B20" s="17">
        <v>72</v>
      </c>
      <c r="C20" s="17"/>
      <c r="D20" s="28" t="s">
        <v>60</v>
      </c>
      <c r="E20" s="10"/>
      <c r="F20" s="11"/>
      <c r="G20" s="11"/>
      <c r="H20" s="11"/>
      <c r="I20" s="12"/>
    </row>
    <row r="21" spans="1:9" x14ac:dyDescent="0.25">
      <c r="A21" s="17"/>
      <c r="B21" s="17"/>
      <c r="C21" s="15">
        <v>11</v>
      </c>
      <c r="D21" s="15" t="s">
        <v>20</v>
      </c>
      <c r="E21" s="10"/>
      <c r="F21" s="11"/>
      <c r="G21" s="11"/>
      <c r="H21" s="11"/>
      <c r="I21" s="12"/>
    </row>
    <row r="23" spans="1:9" ht="15.75" x14ac:dyDescent="0.25">
      <c r="A23" s="60" t="s">
        <v>22</v>
      </c>
      <c r="B23" s="80"/>
      <c r="C23" s="80"/>
      <c r="D23" s="80"/>
      <c r="E23" s="80"/>
      <c r="F23" s="80"/>
      <c r="G23" s="80"/>
      <c r="H23" s="80"/>
      <c r="I23" s="80"/>
    </row>
    <row r="24" spans="1:9" ht="18" x14ac:dyDescent="0.25">
      <c r="A24" s="5"/>
      <c r="B24" s="5"/>
      <c r="C24" s="5"/>
      <c r="D24" s="5"/>
      <c r="E24" s="5"/>
      <c r="F24" s="5"/>
      <c r="G24" s="5"/>
      <c r="H24" s="6"/>
      <c r="I24" s="6"/>
    </row>
    <row r="25" spans="1:9" ht="25.5" x14ac:dyDescent="0.25">
      <c r="A25" s="25" t="s">
        <v>16</v>
      </c>
      <c r="B25" s="24" t="s">
        <v>17</v>
      </c>
      <c r="C25" s="24" t="s">
        <v>18</v>
      </c>
      <c r="D25" s="24" t="s">
        <v>23</v>
      </c>
      <c r="E25" s="24" t="s">
        <v>12</v>
      </c>
      <c r="F25" s="25" t="s">
        <v>13</v>
      </c>
      <c r="G25" s="25" t="s">
        <v>57</v>
      </c>
      <c r="H25" s="25" t="s">
        <v>58</v>
      </c>
      <c r="I25" s="25" t="s">
        <v>59</v>
      </c>
    </row>
    <row r="26" spans="1:9" ht="15.75" customHeight="1" x14ac:dyDescent="0.25">
      <c r="A26" s="13">
        <v>3</v>
      </c>
      <c r="B26" s="13"/>
      <c r="C26" s="13"/>
      <c r="D26" s="13" t="s">
        <v>24</v>
      </c>
      <c r="E26" s="47">
        <f>SUM(E27:E30)</f>
        <v>768953</v>
      </c>
      <c r="F26" s="48">
        <f>SUM(F27:F30)</f>
        <v>805363</v>
      </c>
      <c r="G26" s="48">
        <f>SUM(G27:G32)</f>
        <v>829523.89</v>
      </c>
      <c r="H26" s="48">
        <f>SUM(H27:H32)</f>
        <v>851921.03503000014</v>
      </c>
      <c r="I26" s="48">
        <f>SUM(I27:I32)</f>
        <v>873219.06090575003</v>
      </c>
    </row>
    <row r="27" spans="1:9" ht="15.75" customHeight="1" x14ac:dyDescent="0.25">
      <c r="A27" s="13"/>
      <c r="B27" s="17">
        <v>31</v>
      </c>
      <c r="C27" s="17"/>
      <c r="D27" s="17" t="s">
        <v>25</v>
      </c>
      <c r="E27" s="10">
        <v>652646</v>
      </c>
      <c r="F27" s="11">
        <v>682068</v>
      </c>
      <c r="G27" s="11">
        <f t="shared" ref="G27:G30" si="4">SUM(F27+F27*3%)</f>
        <v>702530.04</v>
      </c>
      <c r="H27" s="11">
        <f>SUM(G27+G27*2.7%)</f>
        <v>721498.35108000005</v>
      </c>
      <c r="I27" s="11">
        <f>SUM(H27+H27*2.5%)</f>
        <v>739535.80985700001</v>
      </c>
    </row>
    <row r="28" spans="1:9" x14ac:dyDescent="0.25">
      <c r="A28" s="14"/>
      <c r="B28" s="14"/>
      <c r="C28" s="15">
        <v>11</v>
      </c>
      <c r="D28" s="15" t="s">
        <v>20</v>
      </c>
      <c r="E28" s="10"/>
      <c r="F28" s="11">
        <f t="shared" ref="F28" si="5">SUM(E28+E28*2%)</f>
        <v>0</v>
      </c>
      <c r="G28" s="11">
        <f t="shared" si="4"/>
        <v>0</v>
      </c>
      <c r="H28" s="11">
        <f t="shared" ref="H28:H35" si="6">SUM(G28+G28*2.7%)</f>
        <v>0</v>
      </c>
      <c r="I28" s="11">
        <f t="shared" ref="I28:I35" si="7">SUM(H28+H28*2.5%)</f>
        <v>0</v>
      </c>
    </row>
    <row r="29" spans="1:9" x14ac:dyDescent="0.25">
      <c r="A29" s="14"/>
      <c r="B29" s="14">
        <v>32</v>
      </c>
      <c r="C29" s="15"/>
      <c r="D29" s="14" t="s">
        <v>38</v>
      </c>
      <c r="E29" s="10">
        <v>110321</v>
      </c>
      <c r="F29" s="11">
        <v>115678</v>
      </c>
      <c r="G29" s="11">
        <f t="shared" si="4"/>
        <v>119148.34</v>
      </c>
      <c r="H29" s="11">
        <f t="shared" si="6"/>
        <v>122365.34518</v>
      </c>
      <c r="I29" s="11">
        <f t="shared" si="7"/>
        <v>125424.4788095</v>
      </c>
    </row>
    <row r="30" spans="1:9" x14ac:dyDescent="0.25">
      <c r="A30" s="14"/>
      <c r="B30" s="14">
        <v>37</v>
      </c>
      <c r="C30" s="15"/>
      <c r="D30" s="14" t="s">
        <v>73</v>
      </c>
      <c r="E30" s="10">
        <v>5986</v>
      </c>
      <c r="F30" s="11">
        <v>7617</v>
      </c>
      <c r="G30" s="11">
        <f t="shared" si="4"/>
        <v>7845.51</v>
      </c>
      <c r="H30" s="11">
        <f t="shared" si="6"/>
        <v>8057.3387700000003</v>
      </c>
      <c r="I30" s="11">
        <f t="shared" si="7"/>
        <v>8258.77223925</v>
      </c>
    </row>
    <row r="31" spans="1:9" x14ac:dyDescent="0.25">
      <c r="A31" s="14"/>
      <c r="B31" s="14"/>
      <c r="C31" s="15">
        <v>11</v>
      </c>
      <c r="D31" s="15" t="s">
        <v>20</v>
      </c>
      <c r="E31" s="10"/>
      <c r="F31" s="11">
        <f t="shared" ref="F31:F34" si="8">SUM(E31+E31*3%)</f>
        <v>0</v>
      </c>
      <c r="G31" s="11">
        <f t="shared" ref="G31:G34" si="9">SUM(F31+F31*4.4%)</f>
        <v>0</v>
      </c>
      <c r="H31" s="11">
        <f t="shared" si="6"/>
        <v>0</v>
      </c>
      <c r="I31" s="11">
        <f t="shared" si="7"/>
        <v>0</v>
      </c>
    </row>
    <row r="32" spans="1:9" x14ac:dyDescent="0.25">
      <c r="A32" s="14"/>
      <c r="B32" s="29" t="s">
        <v>62</v>
      </c>
      <c r="C32" s="15"/>
      <c r="D32" s="15"/>
      <c r="E32" s="10"/>
      <c r="F32" s="11">
        <f t="shared" si="8"/>
        <v>0</v>
      </c>
      <c r="G32" s="11">
        <f t="shared" si="9"/>
        <v>0</v>
      </c>
      <c r="H32" s="11">
        <f t="shared" si="6"/>
        <v>0</v>
      </c>
      <c r="I32" s="11">
        <f t="shared" si="7"/>
        <v>0</v>
      </c>
    </row>
    <row r="33" spans="1:9" ht="25.5" x14ac:dyDescent="0.25">
      <c r="A33" s="16">
        <v>4</v>
      </c>
      <c r="B33" s="16"/>
      <c r="C33" s="16"/>
      <c r="D33" s="27" t="s">
        <v>26</v>
      </c>
      <c r="E33" s="47">
        <f>SUM(E34:E35)</f>
        <v>4942</v>
      </c>
      <c r="F33" s="48">
        <f>SUM(F34:F35)</f>
        <v>5040.84</v>
      </c>
      <c r="G33" s="48">
        <f>SUM(G34:G35)</f>
        <v>5192.0652</v>
      </c>
      <c r="H33" s="48">
        <f>SUM(H34:H35)</f>
        <v>5332.2509603999997</v>
      </c>
      <c r="I33" s="48">
        <f>SUM(I34:I35)</f>
        <v>5465.5572344100001</v>
      </c>
    </row>
    <row r="34" spans="1:9" ht="38.25" x14ac:dyDescent="0.25">
      <c r="A34" s="17"/>
      <c r="B34" s="17">
        <v>41</v>
      </c>
      <c r="C34" s="17"/>
      <c r="D34" s="28" t="s">
        <v>27</v>
      </c>
      <c r="E34" s="10"/>
      <c r="F34" s="11">
        <f t="shared" si="8"/>
        <v>0</v>
      </c>
      <c r="G34" s="11">
        <f t="shared" si="9"/>
        <v>0</v>
      </c>
      <c r="H34" s="11">
        <f t="shared" si="6"/>
        <v>0</v>
      </c>
      <c r="I34" s="11">
        <f t="shared" si="7"/>
        <v>0</v>
      </c>
    </row>
    <row r="35" spans="1:9" ht="38.25" x14ac:dyDescent="0.25">
      <c r="A35" s="17"/>
      <c r="B35" s="17">
        <v>42</v>
      </c>
      <c r="C35" s="17"/>
      <c r="D35" s="28" t="s">
        <v>67</v>
      </c>
      <c r="E35" s="10">
        <v>4942</v>
      </c>
      <c r="F35" s="11">
        <f t="shared" ref="F35" si="10">SUM(E35+E35*2%)</f>
        <v>5040.84</v>
      </c>
      <c r="G35" s="11">
        <f t="shared" ref="G35" si="11">SUM(F35+F35*3%)</f>
        <v>5192.0652</v>
      </c>
      <c r="H35" s="11">
        <f t="shared" si="6"/>
        <v>5332.2509603999997</v>
      </c>
      <c r="I35" s="11">
        <f t="shared" si="7"/>
        <v>5465.5572344100001</v>
      </c>
    </row>
    <row r="36" spans="1:9" x14ac:dyDescent="0.25">
      <c r="A36" s="17"/>
      <c r="B36" s="17"/>
      <c r="C36" s="15">
        <v>11</v>
      </c>
      <c r="D36" s="15" t="s">
        <v>20</v>
      </c>
      <c r="E36" s="10"/>
      <c r="F36" s="11"/>
      <c r="G36" s="11"/>
      <c r="H36" s="11"/>
      <c r="I36" s="12"/>
    </row>
    <row r="38" spans="1:9" x14ac:dyDescent="0.25">
      <c r="E38" s="56">
        <f>SUM(E26+E33)</f>
        <v>773895</v>
      </c>
      <c r="F38" s="56">
        <f>SUM(F26+F33)</f>
        <v>810403.83999999997</v>
      </c>
      <c r="G38" s="56">
        <f>SUM(G26+G33)</f>
        <v>834715.95519999997</v>
      </c>
      <c r="H38" s="56">
        <f>SUM(H26+H33)</f>
        <v>857253.28599040012</v>
      </c>
      <c r="I38" s="56">
        <f>SUM(I26+I33)</f>
        <v>878684.61814015999</v>
      </c>
    </row>
  </sheetData>
  <mergeCells count="5">
    <mergeCell ref="A7:I7"/>
    <mergeCell ref="A23:I23"/>
    <mergeCell ref="A1:I1"/>
    <mergeCell ref="A3:I3"/>
    <mergeCell ref="A5:I5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7" ht="42" customHeight="1" x14ac:dyDescent="0.25">
      <c r="A1" s="60" t="s">
        <v>86</v>
      </c>
      <c r="B1" s="60"/>
      <c r="C1" s="60"/>
      <c r="D1" s="60"/>
      <c r="E1" s="60"/>
      <c r="F1" s="60"/>
    </row>
    <row r="2" spans="1:7" ht="18" customHeight="1" x14ac:dyDescent="0.25">
      <c r="A2" s="5"/>
      <c r="B2" s="5"/>
      <c r="C2" s="5"/>
      <c r="D2" s="5"/>
      <c r="E2" s="5"/>
      <c r="F2" s="5"/>
    </row>
    <row r="3" spans="1:7" ht="15.75" x14ac:dyDescent="0.25">
      <c r="A3" s="60" t="s">
        <v>35</v>
      </c>
      <c r="B3" s="60"/>
      <c r="C3" s="60"/>
      <c r="D3" s="60"/>
      <c r="E3" s="62"/>
      <c r="F3" s="62"/>
    </row>
    <row r="4" spans="1:7" ht="18" x14ac:dyDescent="0.25">
      <c r="A4" s="5"/>
      <c r="B4" s="5"/>
      <c r="C4" s="5"/>
      <c r="D4" s="5"/>
      <c r="E4" s="6"/>
      <c r="F4" s="6"/>
    </row>
    <row r="5" spans="1:7" ht="18" customHeight="1" x14ac:dyDescent="0.25">
      <c r="A5" s="60" t="s">
        <v>15</v>
      </c>
      <c r="B5" s="61"/>
      <c r="C5" s="61"/>
      <c r="D5" s="61"/>
      <c r="E5" s="61"/>
      <c r="F5" s="61"/>
    </row>
    <row r="6" spans="1:7" ht="18" x14ac:dyDescent="0.25">
      <c r="A6" s="5"/>
      <c r="B6" s="5"/>
      <c r="C6" s="5"/>
      <c r="D6" s="5"/>
      <c r="E6" s="6"/>
      <c r="F6" s="6"/>
    </row>
    <row r="7" spans="1:7" ht="15.75" x14ac:dyDescent="0.25">
      <c r="A7" s="60" t="s">
        <v>28</v>
      </c>
      <c r="B7" s="80"/>
      <c r="C7" s="80"/>
      <c r="D7" s="80"/>
      <c r="E7" s="80"/>
      <c r="F7" s="80"/>
    </row>
    <row r="8" spans="1:7" ht="18" x14ac:dyDescent="0.25">
      <c r="A8" s="5"/>
      <c r="B8" s="5"/>
      <c r="C8" s="5"/>
      <c r="D8" s="5"/>
      <c r="E8" s="6"/>
      <c r="F8" s="6"/>
    </row>
    <row r="9" spans="1:7" ht="25.5" x14ac:dyDescent="0.25">
      <c r="A9" s="25" t="s">
        <v>29</v>
      </c>
      <c r="B9" s="24" t="s">
        <v>12</v>
      </c>
      <c r="C9" s="25" t="s">
        <v>13</v>
      </c>
      <c r="D9" s="25" t="s">
        <v>57</v>
      </c>
      <c r="E9" s="25" t="s">
        <v>58</v>
      </c>
      <c r="F9" s="25" t="s">
        <v>59</v>
      </c>
    </row>
    <row r="10" spans="1:7" ht="15.75" customHeight="1" x14ac:dyDescent="0.25">
      <c r="A10" s="13" t="s">
        <v>30</v>
      </c>
      <c r="B10" s="47">
        <f t="shared" ref="B10:C12" si="0">SUM(B11)</f>
        <v>773895</v>
      </c>
      <c r="C10" s="48">
        <f t="shared" si="0"/>
        <v>810403.83999999997</v>
      </c>
      <c r="D10" s="48">
        <f t="shared" ref="D10:F12" si="1">SUM(D11)</f>
        <v>834715.95519999997</v>
      </c>
      <c r="E10" s="48">
        <f t="shared" si="1"/>
        <v>857253.28599040012</v>
      </c>
      <c r="F10" s="48">
        <f t="shared" si="1"/>
        <v>878684.61814015999</v>
      </c>
    </row>
    <row r="11" spans="1:7" ht="15.75" customHeight="1" x14ac:dyDescent="0.25">
      <c r="A11" s="13" t="s">
        <v>74</v>
      </c>
      <c r="B11" s="47">
        <f t="shared" si="0"/>
        <v>773895</v>
      </c>
      <c r="C11" s="48">
        <f t="shared" si="0"/>
        <v>810403.83999999997</v>
      </c>
      <c r="D11" s="48">
        <f t="shared" si="1"/>
        <v>834715.95519999997</v>
      </c>
      <c r="E11" s="48">
        <f t="shared" si="1"/>
        <v>857253.28599040012</v>
      </c>
      <c r="F11" s="48">
        <f t="shared" si="1"/>
        <v>878684.61814015999</v>
      </c>
    </row>
    <row r="12" spans="1:7" x14ac:dyDescent="0.25">
      <c r="A12" s="19" t="s">
        <v>75</v>
      </c>
      <c r="B12" s="47">
        <f t="shared" si="0"/>
        <v>773895</v>
      </c>
      <c r="C12" s="48">
        <f t="shared" si="0"/>
        <v>810403.83999999997</v>
      </c>
      <c r="D12" s="48">
        <f t="shared" si="1"/>
        <v>834715.95519999997</v>
      </c>
      <c r="E12" s="48">
        <f t="shared" si="1"/>
        <v>857253.28599040012</v>
      </c>
      <c r="F12" s="48">
        <f t="shared" si="1"/>
        <v>878684.61814015999</v>
      </c>
      <c r="G12" s="56"/>
    </row>
    <row r="13" spans="1:7" x14ac:dyDescent="0.25">
      <c r="A13" s="18" t="s">
        <v>76</v>
      </c>
      <c r="B13" s="47">
        <f>SUM(' Račun prihoda i rashoda'!E26+' Račun prihoda i rashoda'!E33)</f>
        <v>773895</v>
      </c>
      <c r="C13" s="48">
        <f>SUM(' Račun prihoda i rashoda'!F26+' Račun prihoda i rashoda'!F33)</f>
        <v>810403.83999999997</v>
      </c>
      <c r="D13" s="48">
        <f>SUM(' Račun prihoda i rashoda'!G26+' Račun prihoda i rashoda'!G33)</f>
        <v>834715.95519999997</v>
      </c>
      <c r="E13" s="48">
        <f>SUM(' Račun prihoda i rashoda'!H26+' Račun prihoda i rashoda'!H33)</f>
        <v>857253.28599040012</v>
      </c>
      <c r="F13" s="48">
        <f>SUM(' Račun prihoda i rashoda'!I26+' Račun prihoda i rashoda'!I33)</f>
        <v>878684.61814015999</v>
      </c>
    </row>
    <row r="14" spans="1:7" x14ac:dyDescent="0.25">
      <c r="A14" s="18" t="s">
        <v>77</v>
      </c>
      <c r="B14" s="47">
        <f>SUM(B13)</f>
        <v>773895</v>
      </c>
      <c r="C14" s="48">
        <f>SUM(C13)</f>
        <v>810403.83999999997</v>
      </c>
      <c r="D14" s="48">
        <f>SUM(D13)</f>
        <v>834715.95519999997</v>
      </c>
      <c r="E14" s="48">
        <f>SUM(E13)</f>
        <v>857253.28599040012</v>
      </c>
      <c r="F14" s="48">
        <f>SUM(F13)</f>
        <v>878684.61814015999</v>
      </c>
    </row>
    <row r="15" spans="1:7" x14ac:dyDescent="0.25">
      <c r="A15" s="20"/>
      <c r="B15" s="10"/>
      <c r="C15" s="11"/>
      <c r="D15" s="11"/>
      <c r="E15" s="11"/>
      <c r="F15" s="12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E22" sqref="E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60" t="s">
        <v>66</v>
      </c>
      <c r="B1" s="60"/>
      <c r="C1" s="60"/>
      <c r="D1" s="60"/>
      <c r="E1" s="60"/>
      <c r="F1" s="60"/>
      <c r="G1" s="60"/>
      <c r="H1" s="60"/>
      <c r="I1" s="60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60" t="s">
        <v>35</v>
      </c>
      <c r="B3" s="60"/>
      <c r="C3" s="60"/>
      <c r="D3" s="60"/>
      <c r="E3" s="60"/>
      <c r="F3" s="60"/>
      <c r="G3" s="60"/>
      <c r="H3" s="62"/>
      <c r="I3" s="62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60" t="s">
        <v>31</v>
      </c>
      <c r="B5" s="61"/>
      <c r="C5" s="61"/>
      <c r="D5" s="61"/>
      <c r="E5" s="61"/>
      <c r="F5" s="61"/>
      <c r="G5" s="61"/>
      <c r="H5" s="61"/>
      <c r="I5" s="61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5" t="s">
        <v>16</v>
      </c>
      <c r="B7" s="24" t="s">
        <v>17</v>
      </c>
      <c r="C7" s="24" t="s">
        <v>18</v>
      </c>
      <c r="D7" s="24" t="s">
        <v>69</v>
      </c>
      <c r="E7" s="24" t="s">
        <v>12</v>
      </c>
      <c r="F7" s="25" t="s">
        <v>13</v>
      </c>
      <c r="G7" s="25" t="s">
        <v>57</v>
      </c>
      <c r="H7" s="25" t="s">
        <v>58</v>
      </c>
      <c r="I7" s="25" t="s">
        <v>59</v>
      </c>
    </row>
    <row r="8" spans="1:9" ht="25.5" x14ac:dyDescent="0.25">
      <c r="A8" s="13">
        <v>8</v>
      </c>
      <c r="B8" s="13"/>
      <c r="C8" s="13"/>
      <c r="D8" s="13" t="s">
        <v>32</v>
      </c>
      <c r="E8" s="10"/>
      <c r="F8" s="11"/>
      <c r="G8" s="11"/>
      <c r="H8" s="11"/>
      <c r="I8" s="11"/>
    </row>
    <row r="9" spans="1:9" x14ac:dyDescent="0.25">
      <c r="A9" s="13"/>
      <c r="B9" s="17">
        <v>84</v>
      </c>
      <c r="C9" s="17"/>
      <c r="D9" s="17" t="s">
        <v>39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19" t="s">
        <v>40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6"/>
      <c r="C11" s="16"/>
      <c r="D11" s="27" t="s">
        <v>33</v>
      </c>
      <c r="E11" s="10"/>
      <c r="F11" s="11"/>
      <c r="G11" s="11"/>
      <c r="H11" s="11"/>
      <c r="I11" s="11"/>
    </row>
    <row r="12" spans="1:9" ht="25.5" x14ac:dyDescent="0.25">
      <c r="A12" s="17"/>
      <c r="B12" s="17">
        <v>54</v>
      </c>
      <c r="C12" s="17"/>
      <c r="D12" s="28" t="s">
        <v>41</v>
      </c>
      <c r="E12" s="10"/>
      <c r="F12" s="11"/>
      <c r="G12" s="11"/>
      <c r="H12" s="11"/>
      <c r="I12" s="12"/>
    </row>
    <row r="13" spans="1:9" x14ac:dyDescent="0.25">
      <c r="A13" s="17"/>
      <c r="B13" s="17"/>
      <c r="C13" s="15">
        <v>11</v>
      </c>
      <c r="D13" s="15" t="s">
        <v>20</v>
      </c>
      <c r="E13" s="10"/>
      <c r="F13" s="11"/>
      <c r="G13" s="11"/>
      <c r="H13" s="11"/>
      <c r="I13" s="12"/>
    </row>
    <row r="14" spans="1:9" x14ac:dyDescent="0.25">
      <c r="A14" s="17"/>
      <c r="B14" s="17"/>
      <c r="C14" s="15">
        <v>31</v>
      </c>
      <c r="D14" s="15" t="s">
        <v>42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topLeftCell="A4" workbookViewId="0">
      <selection activeCell="I12" sqref="I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60" t="s">
        <v>86</v>
      </c>
      <c r="B1" s="60"/>
      <c r="C1" s="60"/>
      <c r="D1" s="60"/>
      <c r="E1" s="60"/>
      <c r="F1" s="60"/>
      <c r="G1" s="60"/>
      <c r="H1" s="60"/>
      <c r="I1" s="60"/>
    </row>
    <row r="2" spans="1:9" ht="18" x14ac:dyDescent="0.25">
      <c r="A2" s="5"/>
      <c r="B2" s="5"/>
      <c r="C2" s="5"/>
      <c r="D2" s="5"/>
      <c r="E2" s="5"/>
      <c r="F2" s="5"/>
      <c r="G2" s="5"/>
      <c r="H2" s="6"/>
      <c r="I2" s="6"/>
    </row>
    <row r="3" spans="1:9" ht="18" customHeight="1" x14ac:dyDescent="0.25">
      <c r="A3" s="60" t="s">
        <v>34</v>
      </c>
      <c r="B3" s="61"/>
      <c r="C3" s="61"/>
      <c r="D3" s="61"/>
      <c r="E3" s="61"/>
      <c r="F3" s="61"/>
      <c r="G3" s="61"/>
      <c r="H3" s="61"/>
      <c r="I3" s="61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25.5" x14ac:dyDescent="0.25">
      <c r="A5" s="84" t="s">
        <v>36</v>
      </c>
      <c r="B5" s="85"/>
      <c r="C5" s="86"/>
      <c r="D5" s="24" t="s">
        <v>37</v>
      </c>
      <c r="E5" s="24" t="s">
        <v>12</v>
      </c>
      <c r="F5" s="25" t="s">
        <v>13</v>
      </c>
      <c r="G5" s="25" t="s">
        <v>57</v>
      </c>
      <c r="H5" s="25" t="s">
        <v>58</v>
      </c>
      <c r="I5" s="25" t="s">
        <v>59</v>
      </c>
    </row>
    <row r="6" spans="1:9" x14ac:dyDescent="0.25">
      <c r="A6" s="81" t="s">
        <v>43</v>
      </c>
      <c r="B6" s="82"/>
      <c r="C6" s="83"/>
      <c r="D6" s="31" t="s">
        <v>44</v>
      </c>
      <c r="E6" s="10"/>
      <c r="F6" s="11"/>
      <c r="G6" s="11"/>
      <c r="H6" s="11"/>
      <c r="I6" s="11"/>
    </row>
    <row r="7" spans="1:9" x14ac:dyDescent="0.25">
      <c r="A7" s="81" t="s">
        <v>45</v>
      </c>
      <c r="B7" s="82"/>
      <c r="C7" s="83"/>
      <c r="D7" s="31" t="s">
        <v>46</v>
      </c>
      <c r="E7" s="10"/>
      <c r="F7" s="11"/>
      <c r="G7" s="11"/>
      <c r="H7" s="11"/>
      <c r="I7" s="11"/>
    </row>
    <row r="8" spans="1:9" ht="38.25" x14ac:dyDescent="0.25">
      <c r="A8" s="87" t="s">
        <v>78</v>
      </c>
      <c r="B8" s="88"/>
      <c r="C8" s="89"/>
      <c r="D8" s="46" t="s">
        <v>61</v>
      </c>
      <c r="E8" s="10"/>
      <c r="F8" s="11"/>
      <c r="G8" s="11"/>
      <c r="H8" s="11"/>
      <c r="I8" s="12"/>
    </row>
    <row r="9" spans="1:9" x14ac:dyDescent="0.25">
      <c r="A9" s="81">
        <v>3</v>
      </c>
      <c r="B9" s="82"/>
      <c r="C9" s="83"/>
      <c r="D9" s="53" t="s">
        <v>24</v>
      </c>
      <c r="E9" s="47">
        <f>SUM(E10:E12)</f>
        <v>759567</v>
      </c>
      <c r="F9" s="48">
        <f>SUM(F10:F12)</f>
        <v>778025</v>
      </c>
      <c r="G9" s="48">
        <f>SUM(G10:G12)</f>
        <v>801365.55</v>
      </c>
      <c r="H9" s="48">
        <f>SUM(H10:H12)</f>
        <v>823002.68985000008</v>
      </c>
      <c r="I9" s="55">
        <f>SUM(I10:I12)</f>
        <v>843577.58209625003</v>
      </c>
    </row>
    <row r="10" spans="1:9" x14ac:dyDescent="0.25">
      <c r="A10" s="90">
        <v>31</v>
      </c>
      <c r="B10" s="91"/>
      <c r="C10" s="92"/>
      <c r="D10" s="30" t="s">
        <v>25</v>
      </c>
      <c r="E10" s="10">
        <f>SUM(' Račun prihoda i rashoda'!E27)</f>
        <v>652646</v>
      </c>
      <c r="F10" s="11">
        <f>SUM(' Račun prihoda i rashoda'!F27)</f>
        <v>682068</v>
      </c>
      <c r="G10" s="11">
        <f>SUM(' Račun prihoda i rashoda'!G27)</f>
        <v>702530.04</v>
      </c>
      <c r="H10" s="11">
        <f>SUM(' Račun prihoda i rashoda'!H27)</f>
        <v>721498.35108000005</v>
      </c>
      <c r="I10" s="12">
        <f>SUM(' Račun prihoda i rashoda'!I27)</f>
        <v>739535.80985700001</v>
      </c>
    </row>
    <row r="11" spans="1:9" x14ac:dyDescent="0.25">
      <c r="A11" s="90">
        <v>32</v>
      </c>
      <c r="B11" s="91"/>
      <c r="C11" s="92"/>
      <c r="D11" s="30" t="s">
        <v>38</v>
      </c>
      <c r="E11" s="10">
        <v>100935</v>
      </c>
      <c r="F11" s="11">
        <v>88340</v>
      </c>
      <c r="G11" s="11">
        <v>90990</v>
      </c>
      <c r="H11" s="11">
        <v>93447</v>
      </c>
      <c r="I11" s="12">
        <v>95783</v>
      </c>
    </row>
    <row r="12" spans="1:9" x14ac:dyDescent="0.25">
      <c r="A12" s="50">
        <v>37</v>
      </c>
      <c r="B12" s="51"/>
      <c r="C12" s="52"/>
      <c r="D12" s="49" t="s">
        <v>79</v>
      </c>
      <c r="E12" s="10">
        <f>SUM(' Račun prihoda i rashoda'!E30)</f>
        <v>5986</v>
      </c>
      <c r="F12" s="11">
        <v>7617</v>
      </c>
      <c r="G12" s="11">
        <f>SUM(' Račun prihoda i rashoda'!G30)</f>
        <v>7845.51</v>
      </c>
      <c r="H12" s="11">
        <f>SUM(' Račun prihoda i rashoda'!H30)</f>
        <v>8057.3387700000003</v>
      </c>
      <c r="I12" s="12">
        <f>SUM(' Račun prihoda i rashoda'!I30)</f>
        <v>8258.77223925</v>
      </c>
    </row>
    <row r="13" spans="1:9" ht="25.5" x14ac:dyDescent="0.25">
      <c r="A13" s="81">
        <v>4</v>
      </c>
      <c r="B13" s="82"/>
      <c r="C13" s="83"/>
      <c r="D13" s="53" t="s">
        <v>26</v>
      </c>
      <c r="E13" s="47">
        <f>SUM(E14)</f>
        <v>4942</v>
      </c>
      <c r="F13" s="48">
        <f>SUM(F14)</f>
        <v>5040.84</v>
      </c>
      <c r="G13" s="48">
        <f>SUM(G14)</f>
        <v>5192.0652</v>
      </c>
      <c r="H13" s="48">
        <f>SUM(H14)</f>
        <v>5332.2509603999997</v>
      </c>
      <c r="I13" s="55">
        <f>SUM(I14)</f>
        <v>5465.5572344100001</v>
      </c>
    </row>
    <row r="14" spans="1:9" ht="25.5" x14ac:dyDescent="0.25">
      <c r="A14" s="90">
        <v>42</v>
      </c>
      <c r="B14" s="91"/>
      <c r="C14" s="92"/>
      <c r="D14" s="49" t="s">
        <v>67</v>
      </c>
      <c r="E14" s="10">
        <f>SUM(' Račun prihoda i rashoda'!E35)</f>
        <v>4942</v>
      </c>
      <c r="F14" s="11">
        <f>SUM(' Račun prihoda i rashoda'!F35)</f>
        <v>5040.84</v>
      </c>
      <c r="G14" s="11">
        <f>SUM(' Račun prihoda i rashoda'!G35)</f>
        <v>5192.0652</v>
      </c>
      <c r="H14" s="11">
        <f>SUM(' Račun prihoda i rashoda'!H35)</f>
        <v>5332.2509603999997</v>
      </c>
      <c r="I14" s="12">
        <f>SUM(' Račun prihoda i rashoda'!I35)</f>
        <v>5465.5572344100001</v>
      </c>
    </row>
    <row r="15" spans="1:9" x14ac:dyDescent="0.25">
      <c r="A15" s="81" t="s">
        <v>43</v>
      </c>
      <c r="B15" s="82"/>
      <c r="C15" s="83"/>
      <c r="D15" s="31" t="s">
        <v>44</v>
      </c>
      <c r="E15" s="10"/>
      <c r="F15" s="11"/>
      <c r="G15" s="11"/>
      <c r="H15" s="11"/>
      <c r="I15" s="11"/>
    </row>
    <row r="16" spans="1:9" ht="14.25" customHeight="1" x14ac:dyDescent="0.25">
      <c r="A16" s="81" t="s">
        <v>47</v>
      </c>
      <c r="B16" s="82"/>
      <c r="C16" s="83"/>
      <c r="D16" s="31" t="s">
        <v>48</v>
      </c>
      <c r="E16" s="10"/>
      <c r="F16" s="11"/>
      <c r="G16" s="11"/>
      <c r="H16" s="11"/>
      <c r="I16" s="11"/>
    </row>
    <row r="17" spans="1:9" ht="15" customHeight="1" x14ac:dyDescent="0.25">
      <c r="A17" s="96" t="s">
        <v>80</v>
      </c>
      <c r="B17" s="97"/>
      <c r="C17" s="98"/>
      <c r="D17" s="46" t="s">
        <v>70</v>
      </c>
      <c r="E17" s="10"/>
      <c r="F17" s="11"/>
      <c r="G17" s="11"/>
      <c r="H17" s="11"/>
      <c r="I17" s="12"/>
    </row>
    <row r="18" spans="1:9" x14ac:dyDescent="0.25">
      <c r="A18" s="81">
        <v>3</v>
      </c>
      <c r="B18" s="82"/>
      <c r="C18" s="83"/>
      <c r="D18" s="53" t="s">
        <v>24</v>
      </c>
      <c r="E18" s="47">
        <f>SUM(E19)</f>
        <v>9071</v>
      </c>
      <c r="F18" s="48">
        <f>SUM(F19)</f>
        <v>26074</v>
      </c>
      <c r="G18" s="48">
        <f>SUM(G19)</f>
        <v>26856.22</v>
      </c>
      <c r="H18" s="48">
        <f>SUM(H19)</f>
        <v>27581.337940000001</v>
      </c>
      <c r="I18" s="55">
        <f>SUM(I19)</f>
        <v>28270.8713885</v>
      </c>
    </row>
    <row r="19" spans="1:9" x14ac:dyDescent="0.25">
      <c r="A19" s="90">
        <v>32</v>
      </c>
      <c r="B19" s="91"/>
      <c r="C19" s="92"/>
      <c r="D19" s="30" t="s">
        <v>38</v>
      </c>
      <c r="E19" s="10">
        <f>SUM(' Račun prihoda i rashoda'!E12)</f>
        <v>9071</v>
      </c>
      <c r="F19" s="11">
        <f>SUM(' Račun prihoda i rashoda'!F12)</f>
        <v>26074</v>
      </c>
      <c r="G19" s="11">
        <f>SUM(' Račun prihoda i rashoda'!G12)</f>
        <v>26856.22</v>
      </c>
      <c r="H19" s="11">
        <f>SUM(' Račun prihoda i rashoda'!H12)</f>
        <v>27581.337940000001</v>
      </c>
      <c r="I19" s="12">
        <f>SUM(' Račun prihoda i rashoda'!I12)</f>
        <v>28270.8713885</v>
      </c>
    </row>
    <row r="20" spans="1:9" ht="15" customHeight="1" x14ac:dyDescent="0.25">
      <c r="A20" s="96" t="s">
        <v>81</v>
      </c>
      <c r="B20" s="97"/>
      <c r="C20" s="98"/>
      <c r="D20" s="46" t="s">
        <v>71</v>
      </c>
      <c r="E20" s="10"/>
      <c r="F20" s="11"/>
      <c r="G20" s="11"/>
      <c r="H20" s="11"/>
      <c r="I20" s="12"/>
    </row>
    <row r="21" spans="1:9" ht="15" customHeight="1" x14ac:dyDescent="0.25">
      <c r="A21" s="81">
        <v>3</v>
      </c>
      <c r="B21" s="82"/>
      <c r="C21" s="83"/>
      <c r="D21" s="53" t="s">
        <v>24</v>
      </c>
      <c r="E21" s="47">
        <f>SUM(E22)</f>
        <v>315</v>
      </c>
      <c r="F21" s="48">
        <f>SUM(F22)</f>
        <v>285</v>
      </c>
      <c r="G21" s="48">
        <f>SUM(G22)</f>
        <v>293.55</v>
      </c>
      <c r="H21" s="48">
        <f>SUM(H22)</f>
        <v>301.47585000000004</v>
      </c>
      <c r="I21" s="55">
        <f>SUM(I22)</f>
        <v>309.01274625000002</v>
      </c>
    </row>
    <row r="22" spans="1:9" ht="15" customHeight="1" x14ac:dyDescent="0.25">
      <c r="A22" s="90">
        <v>32</v>
      </c>
      <c r="B22" s="91"/>
      <c r="C22" s="92"/>
      <c r="D22" s="49" t="s">
        <v>38</v>
      </c>
      <c r="E22" s="10">
        <f>SUM(' Račun prihoda i rashoda'!E13)</f>
        <v>315</v>
      </c>
      <c r="F22" s="11">
        <f>SUM(' Račun prihoda i rashoda'!F13)</f>
        <v>285</v>
      </c>
      <c r="G22" s="11">
        <f>SUM(' Račun prihoda i rashoda'!G13)</f>
        <v>293.55</v>
      </c>
      <c r="H22" s="11">
        <f>SUM(' Račun prihoda i rashoda'!H13)</f>
        <v>301.47585000000004</v>
      </c>
      <c r="I22" s="12">
        <f>SUM(' Račun prihoda i rashoda'!I13)</f>
        <v>309.01274625000002</v>
      </c>
    </row>
    <row r="23" spans="1:9" ht="15" customHeight="1" x14ac:dyDescent="0.25">
      <c r="A23" s="96" t="s">
        <v>82</v>
      </c>
      <c r="B23" s="97"/>
      <c r="C23" s="98"/>
      <c r="D23" s="54" t="s">
        <v>72</v>
      </c>
      <c r="E23" s="10"/>
      <c r="F23" s="11"/>
      <c r="G23" s="11"/>
      <c r="H23" s="11"/>
      <c r="I23" s="12"/>
    </row>
    <row r="24" spans="1:9" ht="15" customHeight="1" x14ac:dyDescent="0.25">
      <c r="A24" s="81">
        <v>3</v>
      </c>
      <c r="B24" s="82"/>
      <c r="C24" s="83"/>
      <c r="D24" s="53" t="s">
        <v>24</v>
      </c>
      <c r="E24" s="47">
        <f>SUM(E25)</f>
        <v>0</v>
      </c>
      <c r="F24" s="48">
        <f>SUM(F25)</f>
        <v>979</v>
      </c>
      <c r="G24" s="48">
        <f>SUM(G25)</f>
        <v>1008.37</v>
      </c>
      <c r="H24" s="48">
        <f>SUM(H25)</f>
        <v>1035.59599</v>
      </c>
      <c r="I24" s="55">
        <f>SUM(I25)</f>
        <v>1061.4858897500001</v>
      </c>
    </row>
    <row r="25" spans="1:9" ht="15" customHeight="1" x14ac:dyDescent="0.25">
      <c r="A25" s="90">
        <v>32</v>
      </c>
      <c r="B25" s="91"/>
      <c r="C25" s="92"/>
      <c r="D25" s="49" t="s">
        <v>38</v>
      </c>
      <c r="E25" s="10">
        <f>SUM(' Račun prihoda i rashoda'!E14)</f>
        <v>0</v>
      </c>
      <c r="F25" s="11">
        <f>SUM(' Račun prihoda i rashoda'!F14)</f>
        <v>979</v>
      </c>
      <c r="G25" s="11">
        <f>SUM(' Račun prihoda i rashoda'!G14)</f>
        <v>1008.37</v>
      </c>
      <c r="H25" s="11">
        <f>SUM(' Račun prihoda i rashoda'!H14)</f>
        <v>1035.59599</v>
      </c>
      <c r="I25" s="12">
        <f>SUM(' Račun prihoda i rashoda'!I14)</f>
        <v>1061.4858897500001</v>
      </c>
    </row>
    <row r="26" spans="1:9" ht="25.5" x14ac:dyDescent="0.25">
      <c r="A26" s="93">
        <v>4</v>
      </c>
      <c r="B26" s="94"/>
      <c r="C26" s="95"/>
      <c r="D26" s="30" t="s">
        <v>26</v>
      </c>
      <c r="E26" s="10"/>
      <c r="F26" s="11"/>
      <c r="G26" s="11"/>
      <c r="H26" s="11"/>
      <c r="I26" s="12"/>
    </row>
    <row r="27" spans="1:9" ht="25.5" x14ac:dyDescent="0.25">
      <c r="A27" s="90">
        <v>42</v>
      </c>
      <c r="B27" s="91"/>
      <c r="C27" s="92"/>
      <c r="D27" s="30" t="s">
        <v>67</v>
      </c>
      <c r="E27" s="10"/>
      <c r="F27" s="11"/>
      <c r="G27" s="11"/>
      <c r="H27" s="11"/>
      <c r="I27" s="12"/>
    </row>
    <row r="29" spans="1:9" x14ac:dyDescent="0.25">
      <c r="D29" s="57" t="s">
        <v>83</v>
      </c>
      <c r="E29" s="56">
        <f>SUM(E9+E13+E18+E21+E24)</f>
        <v>773895</v>
      </c>
      <c r="F29" s="56">
        <f>SUM(F9+F13+F18+F21+F24)</f>
        <v>810403.83999999997</v>
      </c>
      <c r="G29" s="56">
        <f>SUM(G9+G13+G18+G21+G24)</f>
        <v>834715.75520000001</v>
      </c>
      <c r="H29" s="56">
        <f>SUM(H9+H13+H18+H21+H24)</f>
        <v>857253.35059040005</v>
      </c>
      <c r="I29" s="56">
        <f>SUM(I9+I13+I18+I21+I24)</f>
        <v>878684.50935515994</v>
      </c>
    </row>
  </sheetData>
  <mergeCells count="24">
    <mergeCell ref="A26:C26"/>
    <mergeCell ref="A27:C27"/>
    <mergeCell ref="A15:C15"/>
    <mergeCell ref="A16:C16"/>
    <mergeCell ref="A17:C17"/>
    <mergeCell ref="A18:C18"/>
    <mergeCell ref="A20:C20"/>
    <mergeCell ref="A21:C21"/>
    <mergeCell ref="A22:C22"/>
    <mergeCell ref="A23:C23"/>
    <mergeCell ref="A24:C24"/>
    <mergeCell ref="A25:C25"/>
    <mergeCell ref="A8:C8"/>
    <mergeCell ref="A9:C9"/>
    <mergeCell ref="A11:C11"/>
    <mergeCell ref="A10:C10"/>
    <mergeCell ref="A19:C19"/>
    <mergeCell ref="A13:C13"/>
    <mergeCell ref="A14:C14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Ružica</cp:lastModifiedBy>
  <cp:lastPrinted>2022-12-09T11:17:52Z</cp:lastPrinted>
  <dcterms:created xsi:type="dcterms:W3CDTF">2022-08-12T12:51:27Z</dcterms:created>
  <dcterms:modified xsi:type="dcterms:W3CDTF">2022-12-09T11:19:45Z</dcterms:modified>
</cp:coreProperties>
</file>