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žic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G281" i="9"/>
  <c r="F281" i="9"/>
  <c r="H280" i="9"/>
  <c r="G280" i="9"/>
  <c r="F280" i="9"/>
  <c r="E280" i="9"/>
  <c r="B280" i="9" s="1"/>
  <c r="H279" i="9"/>
  <c r="E279" i="9" s="1"/>
  <c r="G279" i="9"/>
  <c r="F279" i="9"/>
  <c r="F278" i="9"/>
  <c r="F277" i="9"/>
  <c r="F276" i="9"/>
  <c r="L274" i="9"/>
  <c r="F274" i="9" s="1"/>
  <c r="H274" i="9"/>
  <c r="I273" i="9"/>
  <c r="E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c r="E224" i="9"/>
  <c r="B224" i="9"/>
  <c r="M223" i="9"/>
  <c r="L223" i="9"/>
  <c r="F223" i="9" s="1"/>
  <c r="E223" i="9"/>
  <c r="B223" i="9" s="1"/>
  <c r="M222" i="9"/>
  <c r="L222" i="9"/>
  <c r="F222" i="9" s="1"/>
  <c r="B222" i="9" s="1"/>
  <c r="E222" i="9"/>
  <c r="M221" i="9"/>
  <c r="L221" i="9"/>
  <c r="F221" i="9" s="1"/>
  <c r="E221" i="9"/>
  <c r="B221" i="9" s="1"/>
  <c r="M220" i="9"/>
  <c r="L220" i="9"/>
  <c r="F220" i="9"/>
  <c r="E220" i="9"/>
  <c r="B220" i="9"/>
  <c r="M219" i="9"/>
  <c r="L219" i="9"/>
  <c r="E219" i="9"/>
  <c r="M218" i="9"/>
  <c r="L218" i="9"/>
  <c r="F218" i="9" s="1"/>
  <c r="B218" i="9" s="1"/>
  <c r="E218" i="9"/>
  <c r="M217" i="9"/>
  <c r="L217" i="9"/>
  <c r="E217" i="9"/>
  <c r="M216" i="9"/>
  <c r="L216" i="9"/>
  <c r="F216" i="9" s="1"/>
  <c r="B216" i="9" s="1"/>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G98" i="9"/>
  <c r="F98" i="9"/>
  <c r="E98" i="9"/>
  <c r="B98" i="9" s="1"/>
  <c r="H97" i="9"/>
  <c r="E97" i="9" s="1"/>
  <c r="G97" i="9"/>
  <c r="F97" i="9"/>
  <c r="H96" i="9"/>
  <c r="G96" i="9"/>
  <c r="F96" i="9"/>
  <c r="E96" i="9"/>
  <c r="B96" i="9" s="1"/>
  <c r="H95" i="9"/>
  <c r="E95" i="9" s="1"/>
  <c r="G95" i="9"/>
  <c r="F95" i="9"/>
  <c r="H94" i="9"/>
  <c r="G94" i="9"/>
  <c r="F94" i="9"/>
  <c r="E94" i="9"/>
  <c r="B94" i="9" s="1"/>
  <c r="H93" i="9"/>
  <c r="E93" i="9" s="1"/>
  <c r="G93" i="9"/>
  <c r="F93" i="9"/>
  <c r="H92" i="9"/>
  <c r="G92" i="9"/>
  <c r="F92" i="9"/>
  <c r="E92" i="9"/>
  <c r="B92" i="9" s="1"/>
  <c r="H91" i="9"/>
  <c r="E91" i="9" s="1"/>
  <c r="G91" i="9"/>
  <c r="F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G47" i="9"/>
  <c r="F47" i="9"/>
  <c r="B47" i="9"/>
  <c r="H46" i="9"/>
  <c r="G46" i="9"/>
  <c r="F46" i="9"/>
  <c r="E46" i="9"/>
  <c r="B46" i="9" s="1"/>
  <c r="H45" i="9"/>
  <c r="E45" i="9" s="1"/>
  <c r="G45" i="9"/>
  <c r="F45" i="9"/>
  <c r="B45" i="9"/>
  <c r="H44" i="9"/>
  <c r="G44" i="9"/>
  <c r="F44" i="9"/>
  <c r="E44" i="9"/>
  <c r="B44" i="9" s="1"/>
  <c r="H43" i="9"/>
  <c r="G43" i="9"/>
  <c r="F43" i="9"/>
  <c r="H42" i="9"/>
  <c r="E42" i="9" s="1"/>
  <c r="B42" i="9" s="1"/>
  <c r="G42" i="9"/>
  <c r="F42" i="9"/>
  <c r="H41" i="9"/>
  <c r="G41" i="9"/>
  <c r="F41" i="9"/>
  <c r="H40" i="9"/>
  <c r="G40" i="9"/>
  <c r="F40" i="9"/>
  <c r="E40" i="9"/>
  <c r="B40" i="9" s="1"/>
  <c r="H39" i="9"/>
  <c r="G39" i="9"/>
  <c r="F39" i="9"/>
  <c r="H38" i="9"/>
  <c r="G38" i="9"/>
  <c r="F38" i="9"/>
  <c r="E38" i="9"/>
  <c r="B38" i="9" s="1"/>
  <c r="H37" i="9"/>
  <c r="G37" i="9"/>
  <c r="F37" i="9"/>
  <c r="H36" i="9"/>
  <c r="G36" i="9"/>
  <c r="F36" i="9"/>
  <c r="E36" i="9"/>
  <c r="B36" i="9" s="1"/>
  <c r="H35" i="9"/>
  <c r="E35" i="9" s="1"/>
  <c r="G35" i="9"/>
  <c r="F35" i="9"/>
  <c r="B35" i="9"/>
  <c r="H34" i="9"/>
  <c r="G34" i="9"/>
  <c r="F34" i="9"/>
  <c r="E34" i="9"/>
  <c r="B34" i="9" s="1"/>
  <c r="H33" i="9"/>
  <c r="E33" i="9" s="1"/>
  <c r="G33" i="9"/>
  <c r="F33" i="9"/>
  <c r="B33" i="9"/>
  <c r="H32" i="9"/>
  <c r="G32" i="9"/>
  <c r="F32" i="9"/>
  <c r="E32" i="9"/>
  <c r="B32" i="9" s="1"/>
  <c r="H31" i="9"/>
  <c r="E31" i="9" s="1"/>
  <c r="G31" i="9"/>
  <c r="F31" i="9"/>
  <c r="B31" i="9"/>
  <c r="H30" i="9"/>
  <c r="G30" i="9"/>
  <c r="F30" i="9"/>
  <c r="E30" i="9"/>
  <c r="B30" i="9" s="1"/>
  <c r="H29" i="9"/>
  <c r="G29" i="9"/>
  <c r="F29" i="9"/>
  <c r="H28" i="9"/>
  <c r="G28" i="9"/>
  <c r="F28" i="9"/>
  <c r="E28" i="9"/>
  <c r="B28" i="9" s="1"/>
  <c r="H27" i="9"/>
  <c r="E27" i="9" s="1"/>
  <c r="G27" i="9"/>
  <c r="F27" i="9"/>
  <c r="B27" i="9"/>
  <c r="H26" i="9"/>
  <c r="G26" i="9"/>
  <c r="F26" i="9"/>
  <c r="E26" i="9"/>
  <c r="B26" i="9" s="1"/>
  <c r="H25" i="9"/>
  <c r="E25" i="9" s="1"/>
  <c r="G25" i="9"/>
  <c r="F25" i="9"/>
  <c r="B25" i="9"/>
  <c r="H24" i="9"/>
  <c r="G24" i="9"/>
  <c r="F24" i="9"/>
  <c r="E24" i="9"/>
  <c r="B24" i="9" s="1"/>
  <c r="H23" i="9"/>
  <c r="E23" i="9" s="1"/>
  <c r="G23" i="9"/>
  <c r="F23" i="9"/>
  <c r="B23" i="9"/>
  <c r="H22" i="9"/>
  <c r="E22" i="9" s="1"/>
  <c r="B22" i="9" s="1"/>
  <c r="G22" i="9"/>
  <c r="F22" i="9"/>
  <c r="H21" i="9"/>
  <c r="E21" i="9" s="1"/>
  <c r="G21" i="9"/>
  <c r="F21" i="9"/>
  <c r="B21" i="9"/>
  <c r="F20" i="9"/>
  <c r="F4" i="9"/>
  <c r="O3" i="9"/>
  <c r="G274" i="9" s="1"/>
  <c r="E274" i="9" s="1"/>
  <c r="I3" i="9"/>
  <c r="H3" i="9"/>
  <c r="G3" i="9"/>
  <c r="D101" i="8"/>
  <c r="I36" i="3" s="1"/>
  <c r="D95" i="8"/>
  <c r="D90" i="8"/>
  <c r="D85" i="8"/>
  <c r="D80" i="8"/>
  <c r="D75" i="8"/>
  <c r="D70" i="8"/>
  <c r="D65" i="8"/>
  <c r="D60" i="8"/>
  <c r="D55" i="8"/>
  <c r="D50" i="8"/>
  <c r="D49" i="8" s="1"/>
  <c r="D44" i="8"/>
  <c r="D43" i="8" s="1"/>
  <c r="D36" i="8"/>
  <c r="D26" i="8"/>
  <c r="D24" i="8" s="1"/>
  <c r="D18" i="8"/>
  <c r="D8" i="8"/>
  <c r="D6" i="8"/>
  <c r="C1481" i="1" s="1"/>
  <c r="E44" i="7"/>
  <c r="D44" i="7"/>
  <c r="E39" i="7"/>
  <c r="D39" i="7"/>
  <c r="E38" i="7"/>
  <c r="D38" i="7"/>
  <c r="E30" i="7"/>
  <c r="D30" i="7"/>
  <c r="E23" i="7"/>
  <c r="D23" i="7"/>
  <c r="E22" i="7"/>
  <c r="D22" i="7"/>
  <c r="H30" i="3" s="1"/>
  <c r="E14" i="7"/>
  <c r="D14" i="7"/>
  <c r="E7" i="7"/>
  <c r="D7" i="7"/>
  <c r="C1438" i="1" s="1"/>
  <c r="E6" i="7"/>
  <c r="D6" i="7"/>
  <c r="C1437" i="1" s="1"/>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F246" i="5" s="1"/>
  <c r="F244" i="5"/>
  <c r="F243" i="5"/>
  <c r="E242" i="5"/>
  <c r="D242" i="5"/>
  <c r="F242" i="5" s="1"/>
  <c r="F241" i="5"/>
  <c r="F240" i="5"/>
  <c r="E239" i="5"/>
  <c r="D239" i="5"/>
  <c r="D238" i="5" s="1"/>
  <c r="F238" i="5" s="1"/>
  <c r="E238"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1056" i="1" s="1"/>
  <c r="D79" i="5"/>
  <c r="F79" i="5" s="1"/>
  <c r="D78" i="5"/>
  <c r="F78" i="5" s="1"/>
  <c r="F77" i="5"/>
  <c r="F76" i="5"/>
  <c r="F75" i="5"/>
  <c r="F74" i="5"/>
  <c r="F73" i="5"/>
  <c r="F72" i="5"/>
  <c r="F71" i="5"/>
  <c r="E70" i="5"/>
  <c r="D1048" i="1" s="1"/>
  <c r="D70" i="5"/>
  <c r="D69" i="5" s="1"/>
  <c r="F69" i="5" s="1"/>
  <c r="E69" i="5"/>
  <c r="D1047" i="1"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E644" i="4" s="1"/>
  <c r="D638" i="1" s="1"/>
  <c r="D417" i="4"/>
  <c r="E416" i="4"/>
  <c r="E643" i="4"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E363" i="4"/>
  <c r="D358" i="1" s="1"/>
  <c r="F362" i="4"/>
  <c r="F361" i="4"/>
  <c r="F360" i="4"/>
  <c r="F359" i="4"/>
  <c r="F358" i="4"/>
  <c r="F357" i="4"/>
  <c r="E356" i="4"/>
  <c r="D356" i="4"/>
  <c r="F356" i="4" s="1"/>
  <c r="F355" i="4"/>
  <c r="F354" i="4"/>
  <c r="F353" i="4"/>
  <c r="E352" i="4"/>
  <c r="D352" i="4"/>
  <c r="D351" i="4" s="1"/>
  <c r="F351"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E252" i="4"/>
  <c r="D248" i="1"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8" i="4" s="1"/>
  <c r="F227" i="4"/>
  <c r="F226" i="4"/>
  <c r="E225" i="4"/>
  <c r="D225" i="4"/>
  <c r="D224" i="4" s="1"/>
  <c r="F224" i="4" s="1"/>
  <c r="F223" i="4"/>
  <c r="F222" i="4"/>
  <c r="F221" i="4"/>
  <c r="F220" i="4"/>
  <c r="E219" i="4"/>
  <c r="D219" i="4"/>
  <c r="F219" i="4" s="1"/>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E159" i="4"/>
  <c r="E152" i="4" s="1"/>
  <c r="D148" i="1" s="1"/>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F132" i="4"/>
  <c r="F131" i="4"/>
  <c r="F130" i="4"/>
  <c r="F129" i="4"/>
  <c r="E128" i="4"/>
  <c r="D128" i="4"/>
  <c r="F128" i="4" s="1"/>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D7" i="4"/>
  <c r="G36" i="3"/>
  <c r="B36" i="3"/>
  <c r="I35"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c r="L3" i="9" s="1"/>
  <c r="G1580" i="1"/>
  <c r="C1580" i="1"/>
  <c r="H1580" i="1" s="1"/>
  <c r="H1579" i="1"/>
  <c r="C1579" i="1"/>
  <c r="G1579" i="1" s="1"/>
  <c r="G1578" i="1"/>
  <c r="C1578" i="1"/>
  <c r="H1578" i="1" s="1"/>
  <c r="H1577" i="1"/>
  <c r="C1577" i="1"/>
  <c r="G1577" i="1" s="1"/>
  <c r="H1575" i="1"/>
  <c r="C1575" i="1"/>
  <c r="G1575" i="1" s="1"/>
  <c r="G1574" i="1"/>
  <c r="C1574" i="1"/>
  <c r="H1574" i="1" s="1"/>
  <c r="H1573" i="1"/>
  <c r="C1573" i="1"/>
  <c r="G1573" i="1" s="1"/>
  <c r="G1572" i="1"/>
  <c r="C1572" i="1"/>
  <c r="H1572" i="1" s="1"/>
  <c r="H1571" i="1"/>
  <c r="C1571" i="1"/>
  <c r="G1571" i="1" s="1"/>
  <c r="G1570" i="1"/>
  <c r="C1570" i="1"/>
  <c r="H1570" i="1" s="1"/>
  <c r="H1569" i="1"/>
  <c r="C1569" i="1"/>
  <c r="G1569" i="1" s="1"/>
  <c r="G1568" i="1"/>
  <c r="C1568" i="1"/>
  <c r="H1568" i="1" s="1"/>
  <c r="H1567" i="1"/>
  <c r="C1567" i="1"/>
  <c r="G1567" i="1" s="1"/>
  <c r="G1566" i="1"/>
  <c r="C1566" i="1"/>
  <c r="H1566" i="1" s="1"/>
  <c r="H1565" i="1"/>
  <c r="C1565" i="1"/>
  <c r="G1565" i="1" s="1"/>
  <c r="G1564" i="1"/>
  <c r="C1564" i="1"/>
  <c r="H1564" i="1" s="1"/>
  <c r="H1563" i="1"/>
  <c r="C1563" i="1"/>
  <c r="G1563" i="1" s="1"/>
  <c r="G1562" i="1"/>
  <c r="C1562" i="1"/>
  <c r="H1562" i="1" s="1"/>
  <c r="H1561" i="1"/>
  <c r="C1561" i="1"/>
  <c r="G1561" i="1" s="1"/>
  <c r="G1560" i="1"/>
  <c r="C1560" i="1"/>
  <c r="H1560" i="1" s="1"/>
  <c r="H1559" i="1"/>
  <c r="C1559" i="1"/>
  <c r="G1559" i="1" s="1"/>
  <c r="G1558" i="1"/>
  <c r="C1558" i="1"/>
  <c r="H1558" i="1" s="1"/>
  <c r="H1557" i="1"/>
  <c r="C1557" i="1"/>
  <c r="G1557" i="1" s="1"/>
  <c r="G1556" i="1"/>
  <c r="C1556" i="1"/>
  <c r="H1556" i="1" s="1"/>
  <c r="H1555" i="1"/>
  <c r="C1555" i="1"/>
  <c r="G1555" i="1" s="1"/>
  <c r="G1554" i="1"/>
  <c r="C1554" i="1"/>
  <c r="H1554" i="1" s="1"/>
  <c r="H1553" i="1"/>
  <c r="C1553" i="1"/>
  <c r="G1553" i="1" s="1"/>
  <c r="G1552" i="1"/>
  <c r="C1552" i="1"/>
  <c r="H1552" i="1" s="1"/>
  <c r="H1551" i="1"/>
  <c r="C1551" i="1"/>
  <c r="G1551" i="1" s="1"/>
  <c r="G1550" i="1"/>
  <c r="C1550" i="1"/>
  <c r="H1550" i="1" s="1"/>
  <c r="H1549" i="1"/>
  <c r="C1549" i="1"/>
  <c r="G1549" i="1" s="1"/>
  <c r="G1548" i="1"/>
  <c r="C1548" i="1"/>
  <c r="H1548" i="1" s="1"/>
  <c r="H1547" i="1"/>
  <c r="C1547" i="1"/>
  <c r="G1547" i="1" s="1"/>
  <c r="G1546" i="1"/>
  <c r="C1546" i="1"/>
  <c r="H1546" i="1" s="1"/>
  <c r="H1545" i="1"/>
  <c r="C1545" i="1"/>
  <c r="G1545" i="1" s="1"/>
  <c r="G1544" i="1"/>
  <c r="C1544" i="1"/>
  <c r="H1544" i="1" s="1"/>
  <c r="H1543" i="1"/>
  <c r="C1543" i="1"/>
  <c r="G1543" i="1" s="1"/>
  <c r="G1542" i="1"/>
  <c r="C1542" i="1"/>
  <c r="H1542" i="1" s="1"/>
  <c r="H1541" i="1"/>
  <c r="C1541" i="1"/>
  <c r="G1541" i="1" s="1"/>
  <c r="G1540" i="1"/>
  <c r="C1540" i="1"/>
  <c r="H1540" i="1" s="1"/>
  <c r="H1539" i="1"/>
  <c r="C1539" i="1"/>
  <c r="G1539" i="1" s="1"/>
  <c r="G1538" i="1"/>
  <c r="C1538" i="1"/>
  <c r="H1538" i="1" s="1"/>
  <c r="H1537" i="1"/>
  <c r="C1537" i="1"/>
  <c r="G1537" i="1" s="1"/>
  <c r="G1536" i="1"/>
  <c r="C1536" i="1"/>
  <c r="H1536" i="1" s="1"/>
  <c r="H1535" i="1"/>
  <c r="C1535" i="1"/>
  <c r="G1535" i="1" s="1"/>
  <c r="G1534" i="1"/>
  <c r="C1534" i="1"/>
  <c r="H1534" i="1" s="1"/>
  <c r="H1533" i="1"/>
  <c r="C1533" i="1"/>
  <c r="G1533" i="1" s="1"/>
  <c r="G1532" i="1"/>
  <c r="C1532" i="1"/>
  <c r="H1532" i="1" s="1"/>
  <c r="H1531" i="1"/>
  <c r="C1531" i="1"/>
  <c r="G1531" i="1" s="1"/>
  <c r="G1530" i="1"/>
  <c r="C1530" i="1"/>
  <c r="H1530" i="1" s="1"/>
  <c r="H1529" i="1"/>
  <c r="C1529" i="1"/>
  <c r="G1529" i="1" s="1"/>
  <c r="G1528" i="1"/>
  <c r="C1528" i="1"/>
  <c r="H1528" i="1" s="1"/>
  <c r="H1527" i="1"/>
  <c r="C1527" i="1"/>
  <c r="G1527" i="1" s="1"/>
  <c r="G1526" i="1"/>
  <c r="C1526" i="1"/>
  <c r="H1526" i="1" s="1"/>
  <c r="H1525" i="1"/>
  <c r="C1525" i="1"/>
  <c r="G1525" i="1" s="1"/>
  <c r="G1524" i="1"/>
  <c r="C1524" i="1"/>
  <c r="H1524" i="1" s="1"/>
  <c r="H1523" i="1"/>
  <c r="C1523" i="1"/>
  <c r="G1523" i="1" s="1"/>
  <c r="G1522" i="1"/>
  <c r="C1522" i="1"/>
  <c r="H1522" i="1" s="1"/>
  <c r="H1521" i="1"/>
  <c r="C1521" i="1"/>
  <c r="G1521" i="1" s="1"/>
  <c r="G1520" i="1"/>
  <c r="C1520" i="1"/>
  <c r="H1520" i="1" s="1"/>
  <c r="H1519" i="1"/>
  <c r="C1519" i="1"/>
  <c r="G1519" i="1" s="1"/>
  <c r="G1518" i="1"/>
  <c r="C1518" i="1"/>
  <c r="H1518" i="1" s="1"/>
  <c r="G1516" i="1"/>
  <c r="C1516" i="1"/>
  <c r="H1516" i="1" s="1"/>
  <c r="H1515" i="1"/>
  <c r="C1515" i="1"/>
  <c r="G1515" i="1" s="1"/>
  <c r="G1514" i="1"/>
  <c r="C1514" i="1"/>
  <c r="H1514" i="1" s="1"/>
  <c r="H1513" i="1"/>
  <c r="C1513" i="1"/>
  <c r="G1513" i="1" s="1"/>
  <c r="G1512" i="1"/>
  <c r="C1512" i="1"/>
  <c r="H1512" i="1" s="1"/>
  <c r="H1511" i="1"/>
  <c r="C1511" i="1"/>
  <c r="G1511" i="1" s="1"/>
  <c r="G1510" i="1"/>
  <c r="C1510" i="1"/>
  <c r="H1510" i="1" s="1"/>
  <c r="H1509" i="1"/>
  <c r="C1509" i="1"/>
  <c r="G1509" i="1" s="1"/>
  <c r="G1508" i="1"/>
  <c r="C1508" i="1"/>
  <c r="H1508" i="1" s="1"/>
  <c r="H1507" i="1"/>
  <c r="C1507" i="1"/>
  <c r="G1507" i="1" s="1"/>
  <c r="G1506" i="1"/>
  <c r="C1506" i="1"/>
  <c r="H1506" i="1" s="1"/>
  <c r="H1505" i="1"/>
  <c r="C1505" i="1"/>
  <c r="G1505" i="1" s="1"/>
  <c r="G1504" i="1"/>
  <c r="C1504" i="1"/>
  <c r="H1504" i="1" s="1"/>
  <c r="H1503" i="1"/>
  <c r="C1503" i="1"/>
  <c r="G1503" i="1" s="1"/>
  <c r="G1502" i="1"/>
  <c r="C1502" i="1"/>
  <c r="H1502" i="1" s="1"/>
  <c r="H1501" i="1"/>
  <c r="C1501" i="1"/>
  <c r="G1501" i="1" s="1"/>
  <c r="G1500" i="1"/>
  <c r="C1500" i="1"/>
  <c r="H1500" i="1" s="1"/>
  <c r="H1499" i="1"/>
  <c r="C1499" i="1"/>
  <c r="G1499" i="1" s="1"/>
  <c r="G1498" i="1"/>
  <c r="C1498" i="1"/>
  <c r="H1498" i="1" s="1"/>
  <c r="H1497" i="1"/>
  <c r="C1497" i="1"/>
  <c r="G1497" i="1" s="1"/>
  <c r="G1496" i="1"/>
  <c r="C1496" i="1"/>
  <c r="H1496" i="1" s="1"/>
  <c r="H1495" i="1"/>
  <c r="C1495" i="1"/>
  <c r="G1495" i="1" s="1"/>
  <c r="G1494" i="1"/>
  <c r="C1494" i="1"/>
  <c r="H1494" i="1" s="1"/>
  <c r="H1493" i="1"/>
  <c r="C1493" i="1"/>
  <c r="G1493" i="1" s="1"/>
  <c r="G1492" i="1"/>
  <c r="C1492" i="1"/>
  <c r="H1492" i="1" s="1"/>
  <c r="H1491" i="1"/>
  <c r="C1491" i="1"/>
  <c r="G1491" i="1" s="1"/>
  <c r="G1490" i="1"/>
  <c r="C1490" i="1"/>
  <c r="H1490" i="1" s="1"/>
  <c r="H1489" i="1"/>
  <c r="C1489" i="1"/>
  <c r="G1489" i="1" s="1"/>
  <c r="G1488" i="1"/>
  <c r="C1488" i="1"/>
  <c r="H1488" i="1" s="1"/>
  <c r="H1487" i="1"/>
  <c r="C1487" i="1"/>
  <c r="G1487" i="1" s="1"/>
  <c r="G1486" i="1"/>
  <c r="C1486" i="1"/>
  <c r="H1486" i="1" s="1"/>
  <c r="H1485" i="1"/>
  <c r="C1485" i="1"/>
  <c r="G1485" i="1" s="1"/>
  <c r="G1484" i="1"/>
  <c r="C1484" i="1"/>
  <c r="H1484" i="1" s="1"/>
  <c r="H1483" i="1"/>
  <c r="C1483" i="1"/>
  <c r="G1483" i="1" s="1"/>
  <c r="G1482" i="1"/>
  <c r="C1482" i="1"/>
  <c r="H1482" i="1" s="1"/>
  <c r="G1480" i="1"/>
  <c r="C1480" i="1"/>
  <c r="D1479" i="1"/>
  <c r="H1479" i="1" s="1"/>
  <c r="C1479" i="1"/>
  <c r="J1478" i="1"/>
  <c r="D1478" i="1"/>
  <c r="H1478" i="1" s="1"/>
  <c r="C1478" i="1"/>
  <c r="D1477" i="1"/>
  <c r="H1477" i="1" s="1"/>
  <c r="C1477" i="1"/>
  <c r="J1476" i="1"/>
  <c r="D1476" i="1"/>
  <c r="H1476" i="1" s="1"/>
  <c r="C1476" i="1"/>
  <c r="H1475" i="1"/>
  <c r="D1475" i="1"/>
  <c r="C1475" i="1"/>
  <c r="G1475" i="1" s="1"/>
  <c r="H1474" i="1"/>
  <c r="D1474" i="1"/>
  <c r="J1474" i="1" s="1"/>
  <c r="C1474" i="1"/>
  <c r="G1474" i="1" s="1"/>
  <c r="I1474" i="1" s="1"/>
  <c r="H1473" i="1"/>
  <c r="D1473" i="1"/>
  <c r="J1473" i="1" s="1"/>
  <c r="C1473" i="1"/>
  <c r="G1473" i="1" s="1"/>
  <c r="I1473" i="1" s="1"/>
  <c r="H1472" i="1"/>
  <c r="D1472" i="1"/>
  <c r="J1472" i="1" s="1"/>
  <c r="C1472" i="1"/>
  <c r="G1472" i="1" s="1"/>
  <c r="I1472" i="1" s="1"/>
  <c r="H1471" i="1"/>
  <c r="D1471" i="1"/>
  <c r="J1471" i="1" s="1"/>
  <c r="C1471" i="1"/>
  <c r="G1471" i="1" s="1"/>
  <c r="I1471" i="1" s="1"/>
  <c r="D1470" i="1"/>
  <c r="H1470" i="1" s="1"/>
  <c r="C1470" i="1"/>
  <c r="H1469" i="1"/>
  <c r="D1469" i="1"/>
  <c r="C1469" i="1"/>
  <c r="G1469" i="1" s="1"/>
  <c r="H1468" i="1"/>
  <c r="D1468" i="1"/>
  <c r="J1468" i="1" s="1"/>
  <c r="C1468" i="1"/>
  <c r="G1468" i="1" s="1"/>
  <c r="I1468" i="1" s="1"/>
  <c r="H1467" i="1"/>
  <c r="D1467" i="1"/>
  <c r="J1467" i="1" s="1"/>
  <c r="C1467" i="1"/>
  <c r="G1467" i="1" s="1"/>
  <c r="I1467" i="1" s="1"/>
  <c r="H1466" i="1"/>
  <c r="D1466" i="1"/>
  <c r="J1466" i="1" s="1"/>
  <c r="C1466" i="1"/>
  <c r="G1466" i="1" s="1"/>
  <c r="I1466" i="1" s="1"/>
  <c r="H1465" i="1"/>
  <c r="D1465" i="1"/>
  <c r="J1465" i="1" s="1"/>
  <c r="C1465" i="1"/>
  <c r="G1465" i="1" s="1"/>
  <c r="I1465" i="1" s="1"/>
  <c r="H1464" i="1"/>
  <c r="D1464" i="1"/>
  <c r="J1464" i="1" s="1"/>
  <c r="C1464" i="1"/>
  <c r="G1464" i="1" s="1"/>
  <c r="I1464" i="1" s="1"/>
  <c r="H1463" i="1"/>
  <c r="D1463" i="1"/>
  <c r="J1463" i="1" s="1"/>
  <c r="C1463" i="1"/>
  <c r="G1463" i="1" s="1"/>
  <c r="I1463" i="1" s="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C1440" i="1"/>
  <c r="D1439" i="1"/>
  <c r="H1439" i="1" s="1"/>
  <c r="C1439" i="1"/>
  <c r="D1438" i="1"/>
  <c r="D1437" i="1"/>
  <c r="D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D1411" i="1"/>
  <c r="C1411" i="1"/>
  <c r="G1411" i="1" s="1"/>
  <c r="D1410" i="1"/>
  <c r="H1410" i="1" s="1"/>
  <c r="C1410" i="1"/>
  <c r="D1409" i="1"/>
  <c r="C1409" i="1"/>
  <c r="G1409" i="1" s="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C1264" i="1"/>
  <c r="H1263" i="1"/>
  <c r="D1263" i="1"/>
  <c r="C1263" i="1"/>
  <c r="G1263" i="1" s="1"/>
  <c r="D1262" i="1"/>
  <c r="H1262" i="1" s="1"/>
  <c r="C1262" i="1"/>
  <c r="H1261" i="1"/>
  <c r="D1261" i="1"/>
  <c r="C1261" i="1"/>
  <c r="G1261" i="1" s="1"/>
  <c r="D1260" i="1"/>
  <c r="H1260" i="1" s="1"/>
  <c r="C1260" i="1"/>
  <c r="D1259" i="1"/>
  <c r="C1259" i="1"/>
  <c r="G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D1223" i="1"/>
  <c r="D1221" i="1"/>
  <c r="C1221" i="1"/>
  <c r="H1221" i="1" s="1"/>
  <c r="D1220" i="1"/>
  <c r="C1220" i="1"/>
  <c r="H1220" i="1" s="1"/>
  <c r="D1219" i="1"/>
  <c r="C1219" i="1"/>
  <c r="H1219" i="1" s="1"/>
  <c r="D1218" i="1"/>
  <c r="C1218" i="1"/>
  <c r="D1217" i="1"/>
  <c r="C1217" i="1"/>
  <c r="D1216" i="1"/>
  <c r="C1216" i="1"/>
  <c r="D1215"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C1048"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C1030" i="1"/>
  <c r="D1029" i="1"/>
  <c r="C1029" i="1"/>
  <c r="H1029" i="1" s="1"/>
  <c r="D1028" i="1"/>
  <c r="C1028" i="1"/>
  <c r="H1028" i="1" s="1"/>
  <c r="D1027" i="1"/>
  <c r="C1027" i="1"/>
  <c r="H1027" i="1" s="1"/>
  <c r="D1026" i="1"/>
  <c r="C1026" i="1"/>
  <c r="H1026" i="1" s="1"/>
  <c r="D1025" i="1"/>
  <c r="C1025" i="1"/>
  <c r="H1025" i="1" s="1"/>
  <c r="D1024" i="1"/>
  <c r="C1024" i="1"/>
  <c r="H1024"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C825" i="1"/>
  <c r="H825" i="1" s="1"/>
  <c r="D824" i="1"/>
  <c r="C824" i="1"/>
  <c r="H824" i="1" s="1"/>
  <c r="D823" i="1"/>
  <c r="C823" i="1"/>
  <c r="H823" i="1" s="1"/>
  <c r="D822" i="1"/>
  <c r="C822" i="1"/>
  <c r="H822" i="1" s="1"/>
  <c r="D821" i="1"/>
  <c r="C821" i="1"/>
  <c r="D820" i="1"/>
  <c r="C820" i="1"/>
  <c r="H820" i="1" s="1"/>
  <c r="D819" i="1"/>
  <c r="C819" i="1"/>
  <c r="H819" i="1" s="1"/>
  <c r="D818" i="1"/>
  <c r="C818" i="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D714" i="1"/>
  <c r="H714" i="1" s="1"/>
  <c r="C714" i="1"/>
  <c r="G714" i="1" s="1"/>
  <c r="D713" i="1"/>
  <c r="C713" i="1"/>
  <c r="G713" i="1" s="1"/>
  <c r="D712" i="1"/>
  <c r="H712" i="1" s="1"/>
  <c r="C712" i="1"/>
  <c r="G712" i="1" s="1"/>
  <c r="D711" i="1"/>
  <c r="C711" i="1"/>
  <c r="G711" i="1" s="1"/>
  <c r="D710" i="1"/>
  <c r="C710" i="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C671" i="1"/>
  <c r="G671" i="1" s="1"/>
  <c r="D670" i="1"/>
  <c r="C670" i="1"/>
  <c r="G670" i="1" s="1"/>
  <c r="D669" i="1"/>
  <c r="C669" i="1"/>
  <c r="G669" i="1" s="1"/>
  <c r="D668" i="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C649" i="1"/>
  <c r="G649" i="1" s="1"/>
  <c r="D648" i="1"/>
  <c r="H648" i="1" s="1"/>
  <c r="C648" i="1"/>
  <c r="G648" i="1" s="1"/>
  <c r="D647" i="1"/>
  <c r="C647" i="1"/>
  <c r="D646" i="1"/>
  <c r="H646" i="1" s="1"/>
  <c r="C646" i="1"/>
  <c r="G646" i="1" s="1"/>
  <c r="D645" i="1"/>
  <c r="D644" i="1"/>
  <c r="C644" i="1"/>
  <c r="G644" i="1" s="1"/>
  <c r="D643" i="1"/>
  <c r="C643" i="1"/>
  <c r="G643" i="1" s="1"/>
  <c r="D642" i="1"/>
  <c r="H642" i="1" s="1"/>
  <c r="C642" i="1"/>
  <c r="G642" i="1" s="1"/>
  <c r="D641" i="1"/>
  <c r="H641" i="1" s="1"/>
  <c r="C641" i="1"/>
  <c r="D637" i="1"/>
  <c r="C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C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5" i="1"/>
  <c r="D413" i="1"/>
  <c r="C413" i="1"/>
  <c r="H413" i="1" s="1"/>
  <c r="C412"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C259" i="1"/>
  <c r="D258" i="1"/>
  <c r="C258" i="1"/>
  <c r="H258" i="1" s="1"/>
  <c r="D257" i="1"/>
  <c r="C257" i="1"/>
  <c r="D256" i="1"/>
  <c r="C256" i="1"/>
  <c r="H256" i="1" s="1"/>
  <c r="D255" i="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D209" i="1"/>
  <c r="C209" i="1"/>
  <c r="G208" i="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D189" i="1"/>
  <c r="C189" i="1"/>
  <c r="H189" i="1" s="1"/>
  <c r="D188" i="1"/>
  <c r="C188" i="1"/>
  <c r="H188" i="1" s="1"/>
  <c r="D187" i="1"/>
  <c r="C187" i="1"/>
  <c r="H187" i="1" s="1"/>
  <c r="D186" i="1"/>
  <c r="C186" i="1"/>
  <c r="D185" i="1"/>
  <c r="C185" i="1"/>
  <c r="H185" i="1" s="1"/>
  <c r="C184" i="1"/>
  <c r="D183" i="1"/>
  <c r="C183" i="1"/>
  <c r="H183" i="1" s="1"/>
  <c r="D182" i="1"/>
  <c r="C182" i="1"/>
  <c r="H182" i="1" s="1"/>
  <c r="D181" i="1"/>
  <c r="C181" i="1"/>
  <c r="H181" i="1" s="1"/>
  <c r="D180" i="1"/>
  <c r="C180" i="1"/>
  <c r="D179" i="1"/>
  <c r="C179" i="1"/>
  <c r="D178" i="1"/>
  <c r="C178" i="1"/>
  <c r="D177" i="1"/>
  <c r="C177" i="1"/>
  <c r="H177" i="1" s="1"/>
  <c r="D176" i="1"/>
  <c r="C176" i="1"/>
  <c r="H176" i="1" s="1"/>
  <c r="D175" i="1"/>
  <c r="C175" i="1"/>
  <c r="H175" i="1" s="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D160" i="1"/>
  <c r="D158" i="1"/>
  <c r="C158" i="1"/>
  <c r="H158" i="1" s="1"/>
  <c r="D157" i="1"/>
  <c r="C157" i="1"/>
  <c r="H157" i="1" s="1"/>
  <c r="D156" i="1"/>
  <c r="C156" i="1"/>
  <c r="H156" i="1" s="1"/>
  <c r="C155" i="1"/>
  <c r="D154" i="1"/>
  <c r="C154" i="1"/>
  <c r="H154" i="1" s="1"/>
  <c r="D153" i="1"/>
  <c r="C153" i="1"/>
  <c r="D152" i="1"/>
  <c r="C152" i="1"/>
  <c r="D151" i="1"/>
  <c r="C151" i="1"/>
  <c r="H151" i="1" s="1"/>
  <c r="D150" i="1"/>
  <c r="C150"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D124" i="1"/>
  <c r="C124" i="1"/>
  <c r="D123" i="1"/>
  <c r="C123" i="1"/>
  <c r="H123" i="1" s="1"/>
  <c r="D122" i="1"/>
  <c r="C122" i="1"/>
  <c r="D121" i="1"/>
  <c r="C121" i="1"/>
  <c r="D120" i="1"/>
  <c r="C120"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C87" i="1"/>
  <c r="D86" i="1"/>
  <c r="C86" i="1"/>
  <c r="H86" i="1" s="1"/>
  <c r="D85" i="1"/>
  <c r="C85" i="1"/>
  <c r="H85" i="1" s="1"/>
  <c r="D84" i="1"/>
  <c r="C84" i="1"/>
  <c r="H84" i="1" s="1"/>
  <c r="G83" i="1"/>
  <c r="D83" i="1"/>
  <c r="C83" i="1"/>
  <c r="H83" i="1" s="1"/>
  <c r="D82" i="1"/>
  <c r="C82" i="1"/>
  <c r="H82" i="1" s="1"/>
  <c r="D81" i="1"/>
  <c r="C81" i="1"/>
  <c r="D80" i="1"/>
  <c r="C80" i="1"/>
  <c r="H80" i="1" s="1"/>
  <c r="D79" i="1"/>
  <c r="D77" i="1"/>
  <c r="C77" i="1"/>
  <c r="H77" i="1" s="1"/>
  <c r="D76" i="1"/>
  <c r="C76" i="1"/>
  <c r="H76" i="1" s="1"/>
  <c r="D75" i="1"/>
  <c r="C75" i="1"/>
  <c r="H75" i="1" s="1"/>
  <c r="G74" i="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G27" i="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438" i="1" l="1"/>
  <c r="H1438" i="1"/>
  <c r="H1437" i="1"/>
  <c r="H1440" i="1"/>
  <c r="H1264" i="1"/>
  <c r="C1436" i="1"/>
  <c r="G1436" i="1" s="1"/>
  <c r="H29" i="3"/>
  <c r="F214" i="9"/>
  <c r="B214" i="9" s="1"/>
  <c r="C1223" i="1"/>
  <c r="D245" i="5"/>
  <c r="C1148" i="1"/>
  <c r="C1124" i="1"/>
  <c r="C1047" i="1"/>
  <c r="C1023" i="1"/>
  <c r="C997" i="1"/>
  <c r="H997" i="1" s="1"/>
  <c r="D12" i="5"/>
  <c r="C1576" i="1"/>
  <c r="G1481" i="1"/>
  <c r="H1481" i="1"/>
  <c r="H1420" i="1"/>
  <c r="H1409" i="1"/>
  <c r="H1411" i="1"/>
  <c r="D114" i="6"/>
  <c r="H1223" i="1"/>
  <c r="H1224" i="1"/>
  <c r="H1218" i="1"/>
  <c r="H1215" i="1"/>
  <c r="H1216" i="1"/>
  <c r="H1217" i="1"/>
  <c r="H1148" i="1"/>
  <c r="H1056" i="1"/>
  <c r="H1047" i="1"/>
  <c r="H1048" i="1"/>
  <c r="H1033" i="1"/>
  <c r="H1030" i="1"/>
  <c r="H1023" i="1"/>
  <c r="H1013" i="1"/>
  <c r="E12" i="5"/>
  <c r="D990" i="1" s="1"/>
  <c r="H986" i="1"/>
  <c r="H987" i="1"/>
  <c r="H821" i="1"/>
  <c r="G715" i="1"/>
  <c r="H713" i="1"/>
  <c r="H711" i="1"/>
  <c r="G710" i="1"/>
  <c r="H710" i="1"/>
  <c r="H703" i="1"/>
  <c r="H671" i="1"/>
  <c r="H670" i="1"/>
  <c r="H669" i="1"/>
  <c r="H668" i="1"/>
  <c r="H649" i="1"/>
  <c r="B274" i="9"/>
  <c r="G647" i="1"/>
  <c r="H647" i="1"/>
  <c r="H644" i="1"/>
  <c r="H643" i="1"/>
  <c r="C645" i="1"/>
  <c r="G645" i="1" s="1"/>
  <c r="G641" i="1"/>
  <c r="H378" i="1"/>
  <c r="F383" i="4"/>
  <c r="H364" i="1"/>
  <c r="H365" i="1"/>
  <c r="E407" i="4"/>
  <c r="D402" i="1" s="1"/>
  <c r="F369" i="4"/>
  <c r="H290" i="1"/>
  <c r="F643" i="4"/>
  <c r="H288" i="1"/>
  <c r="D411" i="1"/>
  <c r="H411" i="1" s="1"/>
  <c r="D412" i="1"/>
  <c r="H412" i="1" s="1"/>
  <c r="G637" i="1"/>
  <c r="F416" i="4"/>
  <c r="H637" i="1"/>
  <c r="D644" i="4"/>
  <c r="H257" i="1"/>
  <c r="C255" i="1"/>
  <c r="H255" i="1" s="1"/>
  <c r="D252" i="4"/>
  <c r="H210" i="1"/>
  <c r="H192" i="1"/>
  <c r="H206" i="1"/>
  <c r="H209" i="1"/>
  <c r="E196" i="4"/>
  <c r="D192" i="1" s="1"/>
  <c r="F210" i="4"/>
  <c r="F196" i="4"/>
  <c r="H190" i="1"/>
  <c r="H184" i="1"/>
  <c r="H186" i="1"/>
  <c r="F188" i="4"/>
  <c r="H180" i="1"/>
  <c r="F219" i="9"/>
  <c r="B219" i="9" s="1"/>
  <c r="E43" i="9"/>
  <c r="B43" i="9" s="1"/>
  <c r="H179" i="1"/>
  <c r="H178" i="1"/>
  <c r="E41" i="9"/>
  <c r="B41" i="9" s="1"/>
  <c r="H173" i="1"/>
  <c r="E163" i="4"/>
  <c r="D159" i="1" s="1"/>
  <c r="F177" i="4"/>
  <c r="C160" i="1"/>
  <c r="G160" i="1" s="1"/>
  <c r="D163" i="4"/>
  <c r="H160" i="1"/>
  <c r="H161" i="1"/>
  <c r="C148" i="1"/>
  <c r="H155" i="1"/>
  <c r="D155" i="1"/>
  <c r="F159" i="4"/>
  <c r="F217" i="9"/>
  <c r="B217" i="9" s="1"/>
  <c r="E39" i="9"/>
  <c r="B39" i="9" s="1"/>
  <c r="H153" i="1"/>
  <c r="H152" i="1"/>
  <c r="H148" i="1"/>
  <c r="H149" i="1"/>
  <c r="H150" i="1"/>
  <c r="D133" i="4"/>
  <c r="H124" i="1"/>
  <c r="H125" i="1"/>
  <c r="H120" i="1"/>
  <c r="H121" i="1"/>
  <c r="H122" i="1"/>
  <c r="F124" i="4"/>
  <c r="H102" i="1"/>
  <c r="H108" i="1"/>
  <c r="H113" i="1"/>
  <c r="E37" i="9"/>
  <c r="B37" i="9" s="1"/>
  <c r="H87" i="1"/>
  <c r="E82" i="4"/>
  <c r="D78" i="1" s="1"/>
  <c r="F91" i="4"/>
  <c r="H81" i="1"/>
  <c r="C78" i="1"/>
  <c r="C79" i="1"/>
  <c r="H79" i="1" s="1"/>
  <c r="E283" i="9"/>
  <c r="B283" i="9" s="1"/>
  <c r="E29" i="9"/>
  <c r="B29" i="9" s="1"/>
  <c r="G509" i="1"/>
  <c r="G619" i="1"/>
  <c r="G4" i="1"/>
  <c r="G13" i="1"/>
  <c r="G14" i="1"/>
  <c r="G26" i="1"/>
  <c r="G30" i="1"/>
  <c r="G34" i="1"/>
  <c r="G38" i="1"/>
  <c r="G39" i="1"/>
  <c r="G43" i="1"/>
  <c r="G44" i="1"/>
  <c r="G49" i="1"/>
  <c r="G50" i="1"/>
  <c r="G55" i="1"/>
  <c r="G56" i="1"/>
  <c r="G62" i="1"/>
  <c r="G66" i="1"/>
  <c r="G69" i="1"/>
  <c r="G72" i="1"/>
  <c r="G86" i="1"/>
  <c r="G87" i="1"/>
  <c r="G90" i="1"/>
  <c r="G91" i="1"/>
  <c r="G96" i="1"/>
  <c r="G109" i="1"/>
  <c r="G115" i="1"/>
  <c r="G122" i="1"/>
  <c r="G123" i="1"/>
  <c r="G127" i="1"/>
  <c r="G132" i="1"/>
  <c r="G137" i="1"/>
  <c r="G146" i="1"/>
  <c r="G149" i="1"/>
  <c r="G153" i="1"/>
  <c r="G154" i="1"/>
  <c r="G155" i="1"/>
  <c r="G161" i="1"/>
  <c r="G167" i="1"/>
  <c r="G168" i="1"/>
  <c r="G169" i="1"/>
  <c r="G175" i="1"/>
  <c r="G176" i="1"/>
  <c r="G177" i="1"/>
  <c r="G190" i="1"/>
  <c r="G191" i="1"/>
  <c r="G194" i="1"/>
  <c r="G195" i="1"/>
  <c r="G196" i="1"/>
  <c r="G201" i="1"/>
  <c r="G202" i="1"/>
  <c r="G205" i="1"/>
  <c r="G206" i="1"/>
  <c r="G207" i="1"/>
  <c r="G216" i="1"/>
  <c r="G217" i="1"/>
  <c r="G220"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H818" i="1"/>
  <c r="G3" i="1"/>
  <c r="G5" i="1"/>
  <c r="G6" i="1"/>
  <c r="G7" i="1"/>
  <c r="G8" i="1"/>
  <c r="G9" i="1"/>
  <c r="G10" i="1"/>
  <c r="G11" i="1"/>
  <c r="G12" i="1"/>
  <c r="G15" i="1"/>
  <c r="G16" i="1"/>
  <c r="G17" i="1"/>
  <c r="G18" i="1"/>
  <c r="G19" i="1"/>
  <c r="G20" i="1"/>
  <c r="G21" i="1"/>
  <c r="G22" i="1"/>
  <c r="G23" i="1"/>
  <c r="G24" i="1"/>
  <c r="G25" i="1"/>
  <c r="G28" i="1"/>
  <c r="G29" i="1"/>
  <c r="G31" i="1"/>
  <c r="G32" i="1"/>
  <c r="G33" i="1"/>
  <c r="G35" i="1"/>
  <c r="G36" i="1"/>
  <c r="G37" i="1"/>
  <c r="G40" i="1"/>
  <c r="G41" i="1"/>
  <c r="G42" i="1"/>
  <c r="G45" i="1"/>
  <c r="G47" i="1"/>
  <c r="G48" i="1"/>
  <c r="G51" i="1"/>
  <c r="G52" i="1"/>
  <c r="G53" i="1"/>
  <c r="G54" i="1"/>
  <c r="G57" i="1"/>
  <c r="G58" i="1"/>
  <c r="G59" i="1"/>
  <c r="G60" i="1"/>
  <c r="G61" i="1"/>
  <c r="G63" i="1"/>
  <c r="G64" i="1"/>
  <c r="G65" i="1"/>
  <c r="G67" i="1"/>
  <c r="G68" i="1"/>
  <c r="G70" i="1"/>
  <c r="G71" i="1"/>
  <c r="G73" i="1"/>
  <c r="G75" i="1"/>
  <c r="G76" i="1"/>
  <c r="G77" i="1"/>
  <c r="G80" i="1"/>
  <c r="G81" i="1"/>
  <c r="G82" i="1"/>
  <c r="G84" i="1"/>
  <c r="G85" i="1"/>
  <c r="G88" i="1"/>
  <c r="G89" i="1"/>
  <c r="G92" i="1"/>
  <c r="G93" i="1"/>
  <c r="G94" i="1"/>
  <c r="G95" i="1"/>
  <c r="G97" i="1"/>
  <c r="G98" i="1"/>
  <c r="G99" i="1"/>
  <c r="G100" i="1"/>
  <c r="G101" i="1"/>
  <c r="G102" i="1"/>
  <c r="G103" i="1"/>
  <c r="G104" i="1"/>
  <c r="G105" i="1"/>
  <c r="G106" i="1"/>
  <c r="G107" i="1"/>
  <c r="G108" i="1"/>
  <c r="G110" i="1"/>
  <c r="G111" i="1"/>
  <c r="G112" i="1"/>
  <c r="G113" i="1"/>
  <c r="G114" i="1"/>
  <c r="G116" i="1"/>
  <c r="G117" i="1"/>
  <c r="G118" i="1"/>
  <c r="G119" i="1"/>
  <c r="G120" i="1"/>
  <c r="G121" i="1"/>
  <c r="G124" i="1"/>
  <c r="G125" i="1"/>
  <c r="G126" i="1"/>
  <c r="G128" i="1"/>
  <c r="G130" i="1"/>
  <c r="G131" i="1"/>
  <c r="G133" i="1"/>
  <c r="G134" i="1"/>
  <c r="G135" i="1"/>
  <c r="G136" i="1"/>
  <c r="G138" i="1"/>
  <c r="G139" i="1"/>
  <c r="G140" i="1"/>
  <c r="G141" i="1"/>
  <c r="G142" i="1"/>
  <c r="G143" i="1"/>
  <c r="G144" i="1"/>
  <c r="G145" i="1"/>
  <c r="G148" i="1"/>
  <c r="G150" i="1"/>
  <c r="G151" i="1"/>
  <c r="G152" i="1"/>
  <c r="G156" i="1"/>
  <c r="G157" i="1"/>
  <c r="G158" i="1"/>
  <c r="G162" i="1"/>
  <c r="G163" i="1"/>
  <c r="G164" i="1"/>
  <c r="G165" i="1"/>
  <c r="G166" i="1"/>
  <c r="G170" i="1"/>
  <c r="G171" i="1"/>
  <c r="G172" i="1"/>
  <c r="G173" i="1"/>
  <c r="G174" i="1"/>
  <c r="G178" i="1"/>
  <c r="G179" i="1"/>
  <c r="G180" i="1"/>
  <c r="G181" i="1"/>
  <c r="G182" i="1"/>
  <c r="G183" i="1"/>
  <c r="G184" i="1"/>
  <c r="G185" i="1"/>
  <c r="G186" i="1"/>
  <c r="G187" i="1"/>
  <c r="G188" i="1"/>
  <c r="G189" i="1"/>
  <c r="G192" i="1"/>
  <c r="G193" i="1"/>
  <c r="G197" i="1"/>
  <c r="G198" i="1"/>
  <c r="G199" i="1"/>
  <c r="G200" i="1"/>
  <c r="G203" i="1"/>
  <c r="G204" i="1"/>
  <c r="G209" i="1"/>
  <c r="G210" i="1"/>
  <c r="G211" i="1"/>
  <c r="G212" i="1"/>
  <c r="G213" i="1"/>
  <c r="G214" i="1"/>
  <c r="G215" i="1"/>
  <c r="G218" i="1"/>
  <c r="G219" i="1"/>
  <c r="G221" i="1"/>
  <c r="G222" i="1"/>
  <c r="G223" i="1"/>
  <c r="G224" i="1"/>
  <c r="G818" i="1"/>
  <c r="G819" i="1"/>
  <c r="G820" i="1"/>
  <c r="G821" i="1"/>
  <c r="G822" i="1"/>
  <c r="G823" i="1"/>
  <c r="G824" i="1"/>
  <c r="G825"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H1259" i="1"/>
  <c r="J1439" i="1"/>
  <c r="J1440" i="1"/>
  <c r="J1441" i="1"/>
  <c r="J1442" i="1"/>
  <c r="J1443" i="1"/>
  <c r="J1444"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J1458" i="1"/>
  <c r="H1458" i="1"/>
  <c r="G1458" i="1"/>
  <c r="J1459" i="1"/>
  <c r="H1459" i="1"/>
  <c r="G1459" i="1"/>
  <c r="I1459" i="1" s="1"/>
  <c r="J1460" i="1"/>
  <c r="H1460" i="1"/>
  <c r="G1460" i="1"/>
  <c r="G1461" i="1"/>
  <c r="F45" i="4"/>
  <c r="F83" i="4"/>
  <c r="F197" i="4"/>
  <c r="F225" i="4"/>
  <c r="E408" i="4"/>
  <c r="D403" i="1" s="1"/>
  <c r="D420" i="4"/>
  <c r="F421" i="4"/>
  <c r="E528" i="4"/>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G1462" i="1"/>
  <c r="J1462" i="1"/>
  <c r="H1462" i="1"/>
  <c r="J1477" i="1"/>
  <c r="J1479" i="1"/>
  <c r="D50" i="4"/>
  <c r="F51" i="4"/>
  <c r="E50" i="4"/>
  <c r="F253" i="4"/>
  <c r="D528" i="4"/>
  <c r="F529" i="4"/>
  <c r="F485" i="4"/>
  <c r="F543" i="4"/>
  <c r="F577" i="4"/>
  <c r="F581" i="4"/>
  <c r="F617" i="4"/>
  <c r="G1299" i="1"/>
  <c r="G1445" i="1"/>
  <c r="G1470" i="1"/>
  <c r="G1476" i="1"/>
  <c r="I1476" i="1" s="1"/>
  <c r="G1477" i="1"/>
  <c r="I1477" i="1" s="1"/>
  <c r="G1478" i="1"/>
  <c r="I1478" i="1" s="1"/>
  <c r="G1479" i="1"/>
  <c r="I1479" i="1" s="1"/>
  <c r="F107" i="4"/>
  <c r="F125" i="4"/>
  <c r="H20" i="9"/>
  <c r="G20" i="9"/>
  <c r="F152" i="4"/>
  <c r="F153" i="4"/>
  <c r="E263" i="4"/>
  <c r="D259" i="1" s="1"/>
  <c r="H259" i="1" s="1"/>
  <c r="F300" i="4"/>
  <c r="D311" i="4"/>
  <c r="F312" i="4"/>
  <c r="F352" i="4"/>
  <c r="D363" i="4"/>
  <c r="F364" i="4"/>
  <c r="E421" i="4"/>
  <c r="E459" i="4"/>
  <c r="D453" i="1" s="1"/>
  <c r="H453" i="1" s="1"/>
  <c r="D472" i="4"/>
  <c r="F473" i="4"/>
  <c r="E515" i="4"/>
  <c r="D509" i="1" s="1"/>
  <c r="H509" i="1" s="1"/>
  <c r="F603" i="4"/>
  <c r="E625" i="4"/>
  <c r="D619" i="1" s="1"/>
  <c r="H619" i="1" s="1"/>
  <c r="H292" i="9"/>
  <c r="E176" i="5"/>
  <c r="E141" i="6"/>
  <c r="H1480" i="1"/>
  <c r="F417" i="4"/>
  <c r="F8" i="5"/>
  <c r="F70" i="5"/>
  <c r="G286" i="9"/>
  <c r="E286" i="9" s="1"/>
  <c r="B286" i="9" s="1"/>
  <c r="D87" i="5"/>
  <c r="F88" i="5"/>
  <c r="G292" i="9"/>
  <c r="E292" i="9" s="1"/>
  <c r="B292" i="9" s="1"/>
  <c r="F206" i="5"/>
  <c r="F207" i="5"/>
  <c r="F36" i="6"/>
  <c r="F90" i="6"/>
  <c r="F130" i="6"/>
  <c r="B297" i="9"/>
  <c r="E296" i="9"/>
  <c r="I10" i="3" s="1"/>
  <c r="B91" i="9"/>
  <c r="B95" i="9"/>
  <c r="H287" i="9"/>
  <c r="E146" i="5"/>
  <c r="G289" i="9"/>
  <c r="E289" i="9" s="1"/>
  <c r="B289" i="9" s="1"/>
  <c r="D176" i="5"/>
  <c r="G291" i="9"/>
  <c r="E291" i="9" s="1"/>
  <c r="B291" i="9" s="1"/>
  <c r="F190" i="5"/>
  <c r="F191" i="5"/>
  <c r="F239" i="5"/>
  <c r="E245" i="5"/>
  <c r="D1222" i="1" s="1"/>
  <c r="F259" i="5"/>
  <c r="D141" i="6"/>
  <c r="F5" i="6"/>
  <c r="F6" i="6"/>
  <c r="D42" i="8"/>
  <c r="G294" i="9" s="1"/>
  <c r="E294" i="9" s="1"/>
  <c r="B93" i="9"/>
  <c r="B97" i="9"/>
  <c r="E287" i="9"/>
  <c r="B287" i="9" s="1"/>
  <c r="F149" i="5"/>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M212" i="9"/>
  <c r="G191" i="9"/>
  <c r="E191" i="9" s="1"/>
  <c r="B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I10" i="9"/>
  <c r="F275" i="9"/>
  <c r="B279" i="9"/>
  <c r="B290" i="9"/>
  <c r="B273" i="9"/>
  <c r="B281" i="9"/>
  <c r="B228" i="9"/>
  <c r="B230" i="9"/>
  <c r="B232" i="9"/>
  <c r="B234" i="9"/>
  <c r="B236" i="9"/>
  <c r="B238" i="9"/>
  <c r="B240" i="9"/>
  <c r="B242" i="9"/>
  <c r="B244" i="9"/>
  <c r="B246" i="9"/>
  <c r="B248" i="9"/>
  <c r="B250" i="9"/>
  <c r="B252" i="9"/>
  <c r="B254" i="9"/>
  <c r="B256" i="9"/>
  <c r="B258" i="9"/>
  <c r="B260" i="9"/>
  <c r="B262" i="9"/>
  <c r="B264" i="9"/>
  <c r="B266" i="9"/>
  <c r="B268" i="9"/>
  <c r="B270" i="9"/>
  <c r="H1436" i="1" l="1"/>
  <c r="I1457" i="1"/>
  <c r="G997" i="1"/>
  <c r="F245" i="5"/>
  <c r="D237" i="5"/>
  <c r="C1222" i="1"/>
  <c r="G1222" i="1" s="1"/>
  <c r="F12" i="5"/>
  <c r="D7" i="5"/>
  <c r="C990" i="1"/>
  <c r="H990" i="1" s="1"/>
  <c r="H1576" i="1"/>
  <c r="G1576" i="1"/>
  <c r="F114" i="6"/>
  <c r="H27" i="3"/>
  <c r="C1408" i="1"/>
  <c r="E237" i="5"/>
  <c r="I23" i="3" s="1"/>
  <c r="E7" i="5"/>
  <c r="D985" i="1" s="1"/>
  <c r="H645" i="1"/>
  <c r="F644" i="4"/>
  <c r="C638" i="1"/>
  <c r="F252" i="4"/>
  <c r="C248" i="1"/>
  <c r="F163" i="4"/>
  <c r="C159" i="1"/>
  <c r="D151" i="4"/>
  <c r="F133" i="4"/>
  <c r="C129" i="1"/>
  <c r="D6" i="4"/>
  <c r="H78" i="1"/>
  <c r="F82" i="4"/>
  <c r="G78" i="1"/>
  <c r="G79" i="1"/>
  <c r="E165" i="9"/>
  <c r="B165" i="9" s="1"/>
  <c r="F212" i="9"/>
  <c r="B212" i="9" s="1"/>
  <c r="E68" i="5"/>
  <c r="D1124" i="1"/>
  <c r="F311" i="4"/>
  <c r="D298" i="4"/>
  <c r="C306" i="1"/>
  <c r="F141" i="6"/>
  <c r="H28" i="3"/>
  <c r="C1435" i="1"/>
  <c r="F176" i="5"/>
  <c r="D175" i="5"/>
  <c r="H22" i="3"/>
  <c r="C1153" i="1"/>
  <c r="B294" i="9"/>
  <c r="D1214" i="1"/>
  <c r="D1153" i="1"/>
  <c r="I22" i="3"/>
  <c r="E151" i="4"/>
  <c r="I1462" i="1"/>
  <c r="D522" i="1"/>
  <c r="F420" i="4"/>
  <c r="D635" i="4"/>
  <c r="C414" i="1"/>
  <c r="G453" i="1"/>
  <c r="G259" i="1"/>
  <c r="K1432" i="9"/>
  <c r="G295" i="9"/>
  <c r="E295" i="9" s="1"/>
  <c r="B295" i="9" s="1"/>
  <c r="I34" i="3"/>
  <c r="C1517" i="1"/>
  <c r="G299" i="9"/>
  <c r="E299" i="9" s="1"/>
  <c r="F87" i="5"/>
  <c r="D68" i="5"/>
  <c r="C1065" i="1"/>
  <c r="I28" i="3"/>
  <c r="D1435" i="1"/>
  <c r="F472" i="4"/>
  <c r="C466" i="1"/>
  <c r="E420" i="4"/>
  <c r="D415" i="1"/>
  <c r="F363" i="4"/>
  <c r="D350" i="4"/>
  <c r="C358" i="1"/>
  <c r="E20" i="9"/>
  <c r="D412" i="4"/>
  <c r="D636" i="4"/>
  <c r="F528" i="4"/>
  <c r="C522" i="1"/>
  <c r="E6" i="4"/>
  <c r="D46" i="1"/>
  <c r="F50" i="4"/>
  <c r="C46" i="1"/>
  <c r="I1460" i="1"/>
  <c r="I1458" i="1"/>
  <c r="I1456" i="1"/>
  <c r="I1451" i="1"/>
  <c r="I1449" i="1"/>
  <c r="I1447" i="1"/>
  <c r="H1222" i="1" l="1"/>
  <c r="F237" i="5"/>
  <c r="H23" i="3"/>
  <c r="C1214" i="1"/>
  <c r="G1214" i="1" s="1"/>
  <c r="F7" i="5"/>
  <c r="G990" i="1"/>
  <c r="C985" i="1"/>
  <c r="G985" i="1" s="1"/>
  <c r="H20" i="3"/>
  <c r="H1408" i="1"/>
  <c r="G1408" i="1"/>
  <c r="E175" i="5"/>
  <c r="D1152" i="1" s="1"/>
  <c r="I20" i="3"/>
  <c r="H985" i="1"/>
  <c r="G638" i="1"/>
  <c r="H638" i="1"/>
  <c r="H248" i="1"/>
  <c r="G248" i="1"/>
  <c r="C147" i="1"/>
  <c r="H17" i="3"/>
  <c r="D289" i="4"/>
  <c r="C285" i="1" s="1"/>
  <c r="F151" i="4"/>
  <c r="D291" i="4"/>
  <c r="H159" i="1"/>
  <c r="G159" i="1"/>
  <c r="F6" i="4"/>
  <c r="C2" i="1"/>
  <c r="H16" i="3"/>
  <c r="H129" i="1"/>
  <c r="G129" i="1"/>
  <c r="H522" i="1"/>
  <c r="G522" i="1"/>
  <c r="F636" i="4"/>
  <c r="C630" i="1"/>
  <c r="D639" i="4"/>
  <c r="C407" i="1"/>
  <c r="B20" i="9"/>
  <c r="E19" i="9"/>
  <c r="F350" i="4"/>
  <c r="D408" i="4"/>
  <c r="C345" i="1"/>
  <c r="H415" i="1"/>
  <c r="G415" i="1"/>
  <c r="H466" i="1"/>
  <c r="G466" i="1"/>
  <c r="H1065" i="1"/>
  <c r="G1065" i="1"/>
  <c r="G1517" i="1"/>
  <c r="H1517" i="1"/>
  <c r="H11" i="3"/>
  <c r="F635" i="4"/>
  <c r="C629" i="1"/>
  <c r="C287" i="1"/>
  <c r="D407" i="4"/>
  <c r="F298" i="4"/>
  <c r="C293" i="1"/>
  <c r="H1124" i="1"/>
  <c r="G1124" i="1"/>
  <c r="H46" i="1"/>
  <c r="G46" i="1"/>
  <c r="E412" i="4"/>
  <c r="F412" i="4" s="1"/>
  <c r="I16" i="3"/>
  <c r="D2" i="1"/>
  <c r="H2" i="1" s="1"/>
  <c r="H358" i="1"/>
  <c r="G358" i="1"/>
  <c r="E635" i="4"/>
  <c r="D629" i="1" s="1"/>
  <c r="D414" i="1"/>
  <c r="H414" i="1" s="1"/>
  <c r="F68" i="5"/>
  <c r="H21" i="3"/>
  <c r="C1046" i="1"/>
  <c r="D6" i="5"/>
  <c r="B299" i="9"/>
  <c r="E298" i="9"/>
  <c r="G414" i="1"/>
  <c r="E636" i="4"/>
  <c r="D630" i="1" s="1"/>
  <c r="E289" i="4"/>
  <c r="I17" i="3"/>
  <c r="D147" i="1"/>
  <c r="E293" i="9"/>
  <c r="H1153" i="1"/>
  <c r="G1153" i="1"/>
  <c r="F175" i="5"/>
  <c r="C1152" i="1"/>
  <c r="G1435" i="1"/>
  <c r="H1435" i="1"/>
  <c r="H9" i="3"/>
  <c r="H306" i="1"/>
  <c r="G306" i="1"/>
  <c r="I21" i="3"/>
  <c r="D1046" i="1"/>
  <c r="E6" i="5"/>
  <c r="H1214" i="1" l="1"/>
  <c r="D413" i="4"/>
  <c r="D414" i="4" s="1"/>
  <c r="C409" i="1" s="1"/>
  <c r="D290" i="4"/>
  <c r="C286" i="1" s="1"/>
  <c r="E290" i="4"/>
  <c r="D286" i="1" s="1"/>
  <c r="F289" i="4"/>
  <c r="G2" i="1"/>
  <c r="E639" i="4"/>
  <c r="F639" i="4" s="1"/>
  <c r="D407" i="1"/>
  <c r="H407" i="1" s="1"/>
  <c r="H629" i="1"/>
  <c r="G629" i="1"/>
  <c r="N3" i="9"/>
  <c r="I11" i="3"/>
  <c r="F408" i="4"/>
  <c r="C403" i="1"/>
  <c r="G407" i="1"/>
  <c r="H630" i="1"/>
  <c r="G630" i="1"/>
  <c r="H276" i="9"/>
  <c r="D984" i="1"/>
  <c r="H1152" i="1"/>
  <c r="G1152" i="1"/>
  <c r="H147" i="1"/>
  <c r="G147" i="1"/>
  <c r="E291" i="4"/>
  <c r="D287" i="1" s="1"/>
  <c r="G287" i="1" s="1"/>
  <c r="E413" i="4"/>
  <c r="E414" i="4" s="1"/>
  <c r="D409" i="1" s="1"/>
  <c r="D285" i="1"/>
  <c r="G282" i="9"/>
  <c r="E282" i="9" s="1"/>
  <c r="B282" i="9" s="1"/>
  <c r="G276" i="9"/>
  <c r="E276" i="9" s="1"/>
  <c r="F6" i="5"/>
  <c r="C984" i="1"/>
  <c r="K3" i="9"/>
  <c r="I9" i="3"/>
  <c r="H1046" i="1"/>
  <c r="G1046" i="1"/>
  <c r="H293" i="1"/>
  <c r="G293" i="1"/>
  <c r="F407" i="4"/>
  <c r="C402" i="1"/>
  <c r="H345" i="1"/>
  <c r="G345" i="1"/>
  <c r="C633" i="1"/>
  <c r="F291" i="4" l="1"/>
  <c r="G286" i="1"/>
  <c r="C408" i="1"/>
  <c r="D415" i="4"/>
  <c r="H286" i="1"/>
  <c r="F413" i="4"/>
  <c r="D640" i="4"/>
  <c r="D641" i="4" s="1"/>
  <c r="C635" i="1" s="1"/>
  <c r="F290" i="4"/>
  <c r="F414" i="4"/>
  <c r="H402" i="1"/>
  <c r="G402" i="1"/>
  <c r="C410" i="1"/>
  <c r="H8" i="3"/>
  <c r="H984" i="1"/>
  <c r="G984" i="1"/>
  <c r="B276" i="9"/>
  <c r="E275" i="9"/>
  <c r="H285" i="1"/>
  <c r="G285" i="1"/>
  <c r="H287" i="1"/>
  <c r="H409" i="1"/>
  <c r="G409" i="1"/>
  <c r="E640" i="4"/>
  <c r="E641" i="4" s="1"/>
  <c r="E415" i="4"/>
  <c r="D410" i="1" s="1"/>
  <c r="D408" i="1"/>
  <c r="H403" i="1"/>
  <c r="G403" i="1"/>
  <c r="D633" i="1"/>
  <c r="H633" i="1" s="1"/>
  <c r="F415" i="4" l="1"/>
  <c r="H408" i="1"/>
  <c r="F641" i="4"/>
  <c r="D642" i="4"/>
  <c r="C634" i="1"/>
  <c r="F640" i="4"/>
  <c r="D635" i="1"/>
  <c r="G635" i="1" s="1"/>
  <c r="E642" i="4"/>
  <c r="D634" i="1"/>
  <c r="G634" i="1" s="1"/>
  <c r="H410" i="1"/>
  <c r="G410" i="1"/>
  <c r="G408" i="1"/>
  <c r="H634" i="1"/>
  <c r="D646" i="4"/>
  <c r="G633" i="1"/>
  <c r="M3" i="9"/>
  <c r="I8" i="3"/>
  <c r="F642" i="4" l="1"/>
  <c r="D645" i="4"/>
  <c r="H18" i="3" s="1"/>
  <c r="C636" i="1"/>
  <c r="H635" i="1"/>
  <c r="H19" i="3"/>
  <c r="C640" i="1"/>
  <c r="E646" i="4"/>
  <c r="F646" i="4" s="1"/>
  <c r="D636" i="1"/>
  <c r="E645" i="4"/>
  <c r="F645" i="4" l="1"/>
  <c r="C639" i="1"/>
  <c r="H636" i="1"/>
  <c r="I18" i="3"/>
  <c r="D639" i="1"/>
  <c r="I19" i="3"/>
  <c r="D640" i="1"/>
  <c r="H640" i="1" s="1"/>
  <c r="G636" i="1"/>
  <c r="H639" i="1" l="1"/>
  <c r="H7" i="3"/>
  <c r="J3" i="9" s="1"/>
  <c r="G639" i="1"/>
  <c r="G640" i="1"/>
  <c r="I7" i="3" l="1"/>
  <c r="M272" i="9"/>
  <c r="L272" i="9"/>
  <c r="G18" i="9"/>
  <c r="H18" i="9"/>
  <c r="I17" i="9"/>
  <c r="L16" i="9"/>
  <c r="M15" i="9"/>
  <c r="K5" i="9"/>
  <c r="I7" i="9"/>
  <c r="J10" i="9"/>
  <c r="K13" i="9"/>
  <c r="M16" i="9"/>
  <c r="K7" i="9"/>
  <c r="I9" i="9"/>
  <c r="J12" i="9"/>
  <c r="G15" i="9"/>
  <c r="J17" i="9"/>
  <c r="J5" i="9"/>
  <c r="K6" i="9"/>
  <c r="I8" i="9"/>
  <c r="J9" i="9"/>
  <c r="K10" i="9"/>
  <c r="I12" i="9"/>
  <c r="J13" i="9"/>
  <c r="I5" i="9"/>
  <c r="K11" i="9"/>
  <c r="H16" i="9"/>
  <c r="I6" i="9"/>
  <c r="J7" i="9"/>
  <c r="K8" i="9"/>
  <c r="J11" i="9"/>
  <c r="K12" i="9"/>
  <c r="G17" i="9"/>
  <c r="G16" i="9"/>
  <c r="H15" i="9"/>
  <c r="J6" i="9"/>
  <c r="K9" i="9"/>
  <c r="I11" i="9"/>
  <c r="L15" i="9"/>
  <c r="F15" i="9" s="1"/>
  <c r="H17" i="9"/>
  <c r="J8" i="9"/>
  <c r="I13" i="9"/>
  <c r="E13" i="9" l="1"/>
  <c r="B13" i="9" s="1"/>
  <c r="E11" i="9"/>
  <c r="B11" i="9" s="1"/>
  <c r="E16" i="9"/>
  <c r="F272" i="9"/>
  <c r="B272" i="9" s="1"/>
  <c r="E5" i="9"/>
  <c r="B5" i="9" s="1"/>
  <c r="E18" i="9"/>
  <c r="B18" i="9" s="1"/>
  <c r="E6" i="9"/>
  <c r="B6" i="9" s="1"/>
  <c r="E8" i="9"/>
  <c r="B8" i="9" s="1"/>
  <c r="E15" i="9"/>
  <c r="E9" i="9"/>
  <c r="B9" i="9" s="1"/>
  <c r="E10" i="9"/>
  <c r="B10" i="9" s="1"/>
  <c r="F16" i="9"/>
  <c r="E17" i="9"/>
  <c r="B17" i="9" s="1"/>
  <c r="E12" i="9"/>
  <c r="B12" i="9" s="1"/>
  <c r="E7" i="9"/>
  <c r="B7" i="9" s="1"/>
  <c r="B16" i="9" l="1"/>
  <c r="F19" i="9"/>
  <c r="E4" i="9"/>
  <c r="F1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<sst xmlns="http://schemas.openxmlformats.org/spreadsheetml/2006/main" count="4313" uniqueCount="3393">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</sst>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5843486</v>
      </c>
      <c r="D2" s="6">
        <f>'PR-RAS'!E6</f>
        <v>6239384.1799999997</v>
      </c>
      <c r="E2" s="6">
        <v>0</v>
      </c>
      <c r="F2" s="6">
        <v>0</v>
      </c>
      <c r="G2" s="7">
        <f t="shared" ref="G2:G264" si="0">(B2/1000)*(C2*1+D2*2)</f>
        <v>18322.254359999999</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5125007</v>
      </c>
      <c r="D46" s="1">
        <f>'PR-RAS'!E50</f>
        <v>5616514.46</v>
      </c>
      <c r="E46" s="1">
        <v>0</v>
      </c>
      <c r="F46" s="1">
        <v>0</v>
      </c>
      <c r="G46" s="2">
        <f t="shared" si="0"/>
        <v>736111.61639999994</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5125007</v>
      </c>
      <c r="D64" s="1">
        <f>'PR-RAS'!E68</f>
        <v>5478834.9500000002</v>
      </c>
      <c r="E64" s="1">
        <v>0</v>
      </c>
      <c r="F64" s="1">
        <v>0</v>
      </c>
      <c r="G64" s="2">
        <f t="shared" si="0"/>
        <v>1013208.6447000001</v>
      </c>
      <c r="H64" s="2">
        <f t="shared" si="1"/>
        <v>4.9999999813735485E-2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5079773</v>
      </c>
      <c r="D65" s="1">
        <f>'PR-RAS'!E69</f>
        <v>5402730.9900000002</v>
      </c>
      <c r="E65" s="1">
        <v>0</v>
      </c>
      <c r="F65" s="1">
        <v>0</v>
      </c>
      <c r="G65" s="2">
        <f t="shared" si="0"/>
        <v>1016655.0387200001</v>
      </c>
      <c r="H65" s="2">
        <f t="shared" si="1"/>
        <v>9.9999997764825821E-3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45234</v>
      </c>
      <c r="D66" s="1">
        <f>'PR-RAS'!E70</f>
        <v>76103.960000000006</v>
      </c>
      <c r="E66" s="1">
        <v>0</v>
      </c>
      <c r="F66" s="1">
        <v>0</v>
      </c>
      <c r="G66" s="2">
        <f t="shared" si="0"/>
        <v>12833.724800000002</v>
      </c>
      <c r="H66" s="2">
        <f t="shared" si="1"/>
        <v>3.9999999993597157E-2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137679.51</v>
      </c>
      <c r="E70" s="1">
        <v>0</v>
      </c>
      <c r="F70" s="1">
        <v>0</v>
      </c>
      <c r="G70" s="2">
        <f t="shared" si="0"/>
        <v>18999.772380000002</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137679.51</v>
      </c>
      <c r="E71" s="1">
        <v>0</v>
      </c>
      <c r="F71" s="1">
        <v>0</v>
      </c>
      <c r="G71" s="2">
        <f t="shared" si="0"/>
        <v>19275.131400000002</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11051</v>
      </c>
      <c r="D78" s="1">
        <f>'PR-RAS'!E82</f>
        <v>1900.35</v>
      </c>
      <c r="E78" s="1">
        <v>0</v>
      </c>
      <c r="F78" s="1">
        <v>0</v>
      </c>
      <c r="G78" s="2">
        <f t="shared" si="0"/>
        <v>1143.5808999999999</v>
      </c>
      <c r="H78" s="2">
        <f t="shared" si="1"/>
        <v>0.34999999999990905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0.35</v>
      </c>
      <c r="E79" s="1">
        <v>0</v>
      </c>
      <c r="F79" s="1">
        <v>0</v>
      </c>
      <c r="G79" s="2">
        <f t="shared" si="0"/>
        <v>0.1326</v>
      </c>
      <c r="H79" s="2">
        <f t="shared" si="1"/>
        <v>0.35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0.35</v>
      </c>
      <c r="E81" s="1">
        <v>0</v>
      </c>
      <c r="F81" s="1">
        <v>0</v>
      </c>
      <c r="G81" s="2">
        <f t="shared" si="0"/>
        <v>0.13600000000000001</v>
      </c>
      <c r="H81" s="2">
        <f t="shared" si="1"/>
        <v>0.35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11050</v>
      </c>
      <c r="D87" s="1">
        <f>'PR-RAS'!E91</f>
        <v>1900</v>
      </c>
      <c r="E87" s="1">
        <v>0</v>
      </c>
      <c r="F87" s="1">
        <v>0</v>
      </c>
      <c r="G87" s="2">
        <f t="shared" si="0"/>
        <v>1277.0999999999999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11050</v>
      </c>
      <c r="D89" s="1">
        <f>'PR-RAS'!E93</f>
        <v>1900</v>
      </c>
      <c r="E89" s="1">
        <v>0</v>
      </c>
      <c r="F89" s="1">
        <v>0</v>
      </c>
      <c r="G89" s="2">
        <f t="shared" si="0"/>
        <v>1306.8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68346</v>
      </c>
      <c r="D102" s="1">
        <f>'PR-RAS'!E106</f>
        <v>101165.03</v>
      </c>
      <c r="E102" s="1">
        <v>0</v>
      </c>
      <c r="F102" s="1">
        <v>0</v>
      </c>
      <c r="G102" s="2">
        <f t="shared" si="0"/>
        <v>27338.282060000001</v>
      </c>
      <c r="H102" s="2">
        <f t="shared" si="1"/>
        <v>2.9999999998835847E-2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68346</v>
      </c>
      <c r="D108" s="1">
        <f>'PR-RAS'!E112</f>
        <v>101165.03</v>
      </c>
      <c r="E108" s="1">
        <v>0</v>
      </c>
      <c r="F108" s="1">
        <v>0</v>
      </c>
      <c r="G108" s="2">
        <f t="shared" si="0"/>
        <v>28962.33842</v>
      </c>
      <c r="H108" s="2">
        <f t="shared" si="1"/>
        <v>2.9999999998835847E-2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68346</v>
      </c>
      <c r="D113" s="1">
        <f>'PR-RAS'!E117</f>
        <v>101165.03</v>
      </c>
      <c r="E113" s="1">
        <v>0</v>
      </c>
      <c r="F113" s="1">
        <v>0</v>
      </c>
      <c r="G113" s="2">
        <f t="shared" si="0"/>
        <v>30315.718720000001</v>
      </c>
      <c r="H113" s="2">
        <f t="shared" si="1"/>
        <v>2.9999999998835847E-2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2370</v>
      </c>
      <c r="D120" s="1">
        <f>'PR-RAS'!E124</f>
        <v>11571.5</v>
      </c>
      <c r="E120" s="1">
        <v>0</v>
      </c>
      <c r="F120" s="1">
        <v>0</v>
      </c>
      <c r="G120" s="2">
        <f t="shared" si="0"/>
        <v>3036.047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2370</v>
      </c>
      <c r="D121" s="1">
        <f>'PR-RAS'!E125</f>
        <v>2191.5</v>
      </c>
      <c r="E121" s="1">
        <v>0</v>
      </c>
      <c r="F121" s="1">
        <v>0</v>
      </c>
      <c r="G121" s="2">
        <f t="shared" si="0"/>
        <v>810.36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2370</v>
      </c>
      <c r="D122" s="1">
        <f>'PR-RAS'!E126</f>
        <v>2191.5</v>
      </c>
      <c r="E122" s="1">
        <v>0</v>
      </c>
      <c r="F122" s="1">
        <v>0</v>
      </c>
      <c r="G122" s="2">
        <f t="shared" si="0"/>
        <v>817.11299999999994</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9380</v>
      </c>
      <c r="E124" s="1">
        <v>0</v>
      </c>
      <c r="F124" s="1">
        <v>0</v>
      </c>
      <c r="G124" s="2">
        <f t="shared" si="0"/>
        <v>2307.48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9380</v>
      </c>
      <c r="E125" s="1">
        <v>0</v>
      </c>
      <c r="F125" s="1">
        <v>0</v>
      </c>
      <c r="G125" s="2">
        <f t="shared" si="0"/>
        <v>2326.2399999999998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635196</v>
      </c>
      <c r="D129" s="1">
        <f>'PR-RAS'!E133</f>
        <v>508232.84</v>
      </c>
      <c r="E129" s="1">
        <v>0</v>
      </c>
      <c r="F129" s="1">
        <v>0</v>
      </c>
      <c r="G129" s="2">
        <f t="shared" si="0"/>
        <v>211412.69504000002</v>
      </c>
      <c r="H129" s="2">
        <f t="shared" si="1"/>
        <v>0.15999999997438863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635196</v>
      </c>
      <c r="D130" s="1">
        <f>'PR-RAS'!E134</f>
        <v>508232.84</v>
      </c>
      <c r="E130" s="1">
        <v>0</v>
      </c>
      <c r="F130" s="1">
        <v>0</v>
      </c>
      <c r="G130" s="2">
        <f t="shared" si="0"/>
        <v>213064.35672000004</v>
      </c>
      <c r="H130" s="2">
        <f t="shared" si="1"/>
        <v>0.15999999997438863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635196</v>
      </c>
      <c r="D131" s="1">
        <f>'PR-RAS'!E135</f>
        <v>508232.84</v>
      </c>
      <c r="E131" s="1">
        <v>0</v>
      </c>
      <c r="F131" s="1">
        <v>0</v>
      </c>
      <c r="G131" s="2">
        <f t="shared" si="0"/>
        <v>214716.01840000003</v>
      </c>
      <c r="H131" s="2">
        <f t="shared" si="1"/>
        <v>0.15999999997438863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1516</v>
      </c>
      <c r="D135" s="1">
        <f>'PR-RAS'!E139</f>
        <v>0</v>
      </c>
      <c r="E135" s="1">
        <v>0</v>
      </c>
      <c r="F135" s="1">
        <v>0</v>
      </c>
      <c r="G135" s="2">
        <f t="shared" si="0"/>
        <v>203.14400000000001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1516</v>
      </c>
      <c r="D146" s="1">
        <f>'PR-RAS'!E150</f>
        <v>0</v>
      </c>
      <c r="E146" s="1">
        <v>0</v>
      </c>
      <c r="F146" s="1">
        <v>0</v>
      </c>
      <c r="G146" s="2">
        <f t="shared" si="0"/>
        <v>219.82</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5922467</v>
      </c>
      <c r="D147" s="1">
        <f>'PR-RAS'!E151</f>
        <v>6179174.379999999</v>
      </c>
      <c r="E147" s="1">
        <v>0</v>
      </c>
      <c r="F147" s="1">
        <v>0</v>
      </c>
      <c r="G147" s="2">
        <f t="shared" si="0"/>
        <v>2668999.1009599995</v>
      </c>
      <c r="H147" s="2">
        <f t="shared" si="1"/>
        <v>0.37999999895691872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4815031</v>
      </c>
      <c r="D148" s="1">
        <f>'PR-RAS'!E152</f>
        <v>5072896.0899999989</v>
      </c>
      <c r="E148" s="1">
        <v>0</v>
      </c>
      <c r="F148" s="1">
        <v>0</v>
      </c>
      <c r="G148" s="2">
        <f t="shared" si="0"/>
        <v>2199241.0074599995</v>
      </c>
      <c r="H148" s="2">
        <f t="shared" si="1"/>
        <v>8.9999998919665813E-2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3998538</v>
      </c>
      <c r="D149" s="1">
        <f>'PR-RAS'!E153</f>
        <v>4200511.8099999996</v>
      </c>
      <c r="E149" s="1">
        <v>0</v>
      </c>
      <c r="F149" s="1">
        <v>0</v>
      </c>
      <c r="G149" s="2">
        <f t="shared" si="0"/>
        <v>1835135.1197599997</v>
      </c>
      <c r="H149" s="2">
        <f t="shared" si="1"/>
        <v>0.19000000040978193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3925830</v>
      </c>
      <c r="D150" s="1">
        <f>'PR-RAS'!E154</f>
        <v>4103090.07</v>
      </c>
      <c r="E150" s="1">
        <v>0</v>
      </c>
      <c r="F150" s="1">
        <v>0</v>
      </c>
      <c r="G150" s="2">
        <f t="shared" si="0"/>
        <v>1807669.51086</v>
      </c>
      <c r="H150" s="2">
        <f t="shared" si="1"/>
        <v>6.9999999832361937E-2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29634</v>
      </c>
      <c r="D152" s="1">
        <f>'PR-RAS'!E156</f>
        <v>51695.63</v>
      </c>
      <c r="E152" s="1">
        <v>0</v>
      </c>
      <c r="F152" s="1">
        <v>0</v>
      </c>
      <c r="G152" s="2">
        <f t="shared" si="0"/>
        <v>20086.814259999999</v>
      </c>
      <c r="H152" s="2">
        <f t="shared" si="1"/>
        <v>0.37000000000261934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43074</v>
      </c>
      <c r="D153" s="1">
        <f>'PR-RAS'!E157</f>
        <v>45726.11</v>
      </c>
      <c r="E153" s="1">
        <v>0</v>
      </c>
      <c r="F153" s="1">
        <v>0</v>
      </c>
      <c r="G153" s="2">
        <f t="shared" si="0"/>
        <v>20447.98544</v>
      </c>
      <c r="H153" s="2">
        <f t="shared" si="1"/>
        <v>0.11000000000058208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161314</v>
      </c>
      <c r="D154" s="1">
        <f>'PR-RAS'!E158</f>
        <v>188411.97</v>
      </c>
      <c r="E154" s="1">
        <v>0</v>
      </c>
      <c r="F154" s="1">
        <v>0</v>
      </c>
      <c r="G154" s="2">
        <f t="shared" si="0"/>
        <v>82335.104819999993</v>
      </c>
      <c r="H154" s="2">
        <f t="shared" si="1"/>
        <v>2.9999999998835847E-2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655179</v>
      </c>
      <c r="D155" s="1">
        <f>'PR-RAS'!E159</f>
        <v>683972.30999999994</v>
      </c>
      <c r="E155" s="1">
        <v>0</v>
      </c>
      <c r="F155" s="1">
        <v>0</v>
      </c>
      <c r="G155" s="2">
        <f t="shared" si="0"/>
        <v>311561.03748</v>
      </c>
      <c r="H155" s="2">
        <f t="shared" si="1"/>
        <v>0.30999999993946403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655052</v>
      </c>
      <c r="D157" s="1">
        <f>'PR-RAS'!E161</f>
        <v>683559.46</v>
      </c>
      <c r="E157" s="1">
        <v>0</v>
      </c>
      <c r="F157" s="1">
        <v>0</v>
      </c>
      <c r="G157" s="2">
        <f t="shared" si="0"/>
        <v>315458.66352</v>
      </c>
      <c r="H157" s="2">
        <f t="shared" si="1"/>
        <v>0.4599999999627471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127</v>
      </c>
      <c r="D158" s="1">
        <f>'PR-RAS'!E162</f>
        <v>412.85</v>
      </c>
      <c r="E158" s="1">
        <v>0</v>
      </c>
      <c r="F158" s="1">
        <v>0</v>
      </c>
      <c r="G158" s="2">
        <f t="shared" si="0"/>
        <v>149.57390000000001</v>
      </c>
      <c r="H158" s="2">
        <f t="shared" si="1"/>
        <v>0.14999999999997726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1056194</v>
      </c>
      <c r="D159" s="1">
        <f>'PR-RAS'!E163</f>
        <v>1036408.36</v>
      </c>
      <c r="E159" s="1">
        <v>0</v>
      </c>
      <c r="F159" s="1">
        <v>0</v>
      </c>
      <c r="G159" s="2">
        <f t="shared" si="0"/>
        <v>494383.69375999994</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331537</v>
      </c>
      <c r="D160" s="1">
        <f>'PR-RAS'!E164</f>
        <v>443246.44999999995</v>
      </c>
      <c r="E160" s="1">
        <v>0</v>
      </c>
      <c r="F160" s="1">
        <v>0</v>
      </c>
      <c r="G160" s="2">
        <f t="shared" si="0"/>
        <v>193666.75409999999</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11417</v>
      </c>
      <c r="D161" s="1">
        <f>'PR-RAS'!E165</f>
        <v>26931</v>
      </c>
      <c r="E161" s="1">
        <v>0</v>
      </c>
      <c r="F161" s="1">
        <v>0</v>
      </c>
      <c r="G161" s="2">
        <f t="shared" si="0"/>
        <v>10444.64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185868</v>
      </c>
      <c r="D162" s="1">
        <f>'PR-RAS'!E166</f>
        <v>253641.25</v>
      </c>
      <c r="E162" s="1">
        <v>0</v>
      </c>
      <c r="F162" s="1">
        <v>0</v>
      </c>
      <c r="G162" s="2">
        <f t="shared" si="0"/>
        <v>111597.23050000001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118154</v>
      </c>
      <c r="D163" s="1">
        <f>'PR-RAS'!E167</f>
        <v>136730.46</v>
      </c>
      <c r="E163" s="1">
        <v>0</v>
      </c>
      <c r="F163" s="1">
        <v>0</v>
      </c>
      <c r="G163" s="2">
        <f t="shared" si="0"/>
        <v>63441.617039999997</v>
      </c>
      <c r="H163" s="2">
        <f t="shared" si="1"/>
        <v>0.45999999999185093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16098</v>
      </c>
      <c r="D164" s="1">
        <f>'PR-RAS'!E168</f>
        <v>25943.74</v>
      </c>
      <c r="E164" s="1">
        <v>0</v>
      </c>
      <c r="F164" s="1">
        <v>0</v>
      </c>
      <c r="G164" s="2">
        <f t="shared" si="0"/>
        <v>11081.633240000003</v>
      </c>
      <c r="H164" s="2">
        <f t="shared" si="1"/>
        <v>0.25999999999839929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437984</v>
      </c>
      <c r="D165" s="1">
        <f>'PR-RAS'!E169</f>
        <v>369952.83999999997</v>
      </c>
      <c r="E165" s="1">
        <v>0</v>
      </c>
      <c r="F165" s="1">
        <v>0</v>
      </c>
      <c r="G165" s="2">
        <f t="shared" si="0"/>
        <v>193173.90752000001</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38747</v>
      </c>
      <c r="D166" s="1">
        <f>'PR-RAS'!E170</f>
        <v>41651.769999999997</v>
      </c>
      <c r="E166" s="1">
        <v>0</v>
      </c>
      <c r="F166" s="1">
        <v>0</v>
      </c>
      <c r="G166" s="2">
        <f t="shared" si="0"/>
        <v>20138.339100000001</v>
      </c>
      <c r="H166" s="2">
        <f t="shared" si="1"/>
        <v>0.23000000000320142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197336</v>
      </c>
      <c r="D167" s="1">
        <f>'PR-RAS'!E171</f>
        <v>194801.27</v>
      </c>
      <c r="E167" s="1">
        <v>0</v>
      </c>
      <c r="F167" s="1">
        <v>0</v>
      </c>
      <c r="G167" s="2">
        <f t="shared" si="0"/>
        <v>97431.797640000004</v>
      </c>
      <c r="H167" s="2">
        <f t="shared" si="1"/>
        <v>0.26999999998952262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140725</v>
      </c>
      <c r="D168" s="1">
        <f>'PR-RAS'!E172</f>
        <v>120293.24</v>
      </c>
      <c r="E168" s="1">
        <v>0</v>
      </c>
      <c r="F168" s="1">
        <v>0</v>
      </c>
      <c r="G168" s="2">
        <f t="shared" si="0"/>
        <v>63679.017160000003</v>
      </c>
      <c r="H168" s="2">
        <f t="shared" si="1"/>
        <v>0.24000000000523869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46873</v>
      </c>
      <c r="D169" s="1">
        <f>'PR-RAS'!E173</f>
        <v>9450</v>
      </c>
      <c r="E169" s="1">
        <v>0</v>
      </c>
      <c r="F169" s="1">
        <v>0</v>
      </c>
      <c r="G169" s="2">
        <f t="shared" si="0"/>
        <v>11049.864000000001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9631</v>
      </c>
      <c r="D170" s="1">
        <f>'PR-RAS'!E174</f>
        <v>2410.65</v>
      </c>
      <c r="E170" s="1">
        <v>0</v>
      </c>
      <c r="F170" s="1">
        <v>0</v>
      </c>
      <c r="G170" s="2">
        <f t="shared" si="0"/>
        <v>2442.4387000000002</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4672</v>
      </c>
      <c r="D172" s="1">
        <f>'PR-RAS'!E176</f>
        <v>1345.91</v>
      </c>
      <c r="E172" s="1">
        <v>0</v>
      </c>
      <c r="F172" s="1">
        <v>0</v>
      </c>
      <c r="G172" s="2">
        <f t="shared" si="0"/>
        <v>1259.2132200000001</v>
      </c>
      <c r="H172" s="2">
        <f t="shared" si="1"/>
        <v>8.9999999999918145E-2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165674</v>
      </c>
      <c r="D173" s="1">
        <f>'PR-RAS'!E177</f>
        <v>137496.41999999998</v>
      </c>
      <c r="E173" s="1">
        <v>0</v>
      </c>
      <c r="F173" s="1">
        <v>0</v>
      </c>
      <c r="G173" s="2">
        <f t="shared" si="0"/>
        <v>75794.696479999984</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19871</v>
      </c>
      <c r="D174" s="1">
        <f>'PR-RAS'!E178</f>
        <v>18799.509999999998</v>
      </c>
      <c r="E174" s="1">
        <v>0</v>
      </c>
      <c r="F174" s="1">
        <v>0</v>
      </c>
      <c r="G174" s="2">
        <f t="shared" si="0"/>
        <v>9942.3134599999994</v>
      </c>
      <c r="H174" s="2">
        <f t="shared" si="1"/>
        <v>0.49000000000160071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67735</v>
      </c>
      <c r="D175" s="1">
        <f>'PR-RAS'!E179</f>
        <v>6941.28</v>
      </c>
      <c r="E175" s="1">
        <v>0</v>
      </c>
      <c r="F175" s="1">
        <v>0</v>
      </c>
      <c r="G175" s="2">
        <f t="shared" si="0"/>
        <v>14201.455439999998</v>
      </c>
      <c r="H175" s="2">
        <f t="shared" si="1"/>
        <v>0.27999999999974534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34425</v>
      </c>
      <c r="D177" s="1">
        <f>'PR-RAS'!E181</f>
        <v>26367.29</v>
      </c>
      <c r="E177" s="1">
        <v>0</v>
      </c>
      <c r="F177" s="1">
        <v>0</v>
      </c>
      <c r="G177" s="2">
        <f t="shared" si="0"/>
        <v>15340.086079999999</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12821</v>
      </c>
      <c r="D178" s="1">
        <f>'PR-RAS'!E182</f>
        <v>12820.92</v>
      </c>
      <c r="E178" s="1">
        <v>0</v>
      </c>
      <c r="F178" s="1">
        <v>0</v>
      </c>
      <c r="G178" s="2">
        <f t="shared" si="0"/>
        <v>6807.9226799999988</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14608</v>
      </c>
      <c r="D179" s="1">
        <f>'PR-RAS'!E183</f>
        <v>26670</v>
      </c>
      <c r="E179" s="1">
        <v>0</v>
      </c>
      <c r="F179" s="1">
        <v>0</v>
      </c>
      <c r="G179" s="2">
        <f t="shared" si="0"/>
        <v>12094.743999999999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4837</v>
      </c>
      <c r="D180" s="1">
        <f>'PR-RAS'!E184</f>
        <v>31788.959999999999</v>
      </c>
      <c r="E180" s="1">
        <v>0</v>
      </c>
      <c r="F180" s="1">
        <v>0</v>
      </c>
      <c r="G180" s="2">
        <f t="shared" si="0"/>
        <v>12246.27068</v>
      </c>
      <c r="H180" s="2">
        <f t="shared" si="1"/>
        <v>4.0000000000873115E-2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11377</v>
      </c>
      <c r="D181" s="1">
        <f>'PR-RAS'!E185</f>
        <v>10065.959999999999</v>
      </c>
      <c r="E181" s="1">
        <v>0</v>
      </c>
      <c r="F181" s="1">
        <v>0</v>
      </c>
      <c r="G181" s="2">
        <f t="shared" si="0"/>
        <v>5671.6055999999999</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4042.5</v>
      </c>
      <c r="E182" s="1">
        <v>0</v>
      </c>
      <c r="F182" s="1">
        <v>0</v>
      </c>
      <c r="G182" s="2">
        <f t="shared" si="0"/>
        <v>1463.385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95107</v>
      </c>
      <c r="D183" s="1">
        <f>'PR-RAS'!E187</f>
        <v>49832.49</v>
      </c>
      <c r="E183" s="1">
        <v>0</v>
      </c>
      <c r="F183" s="1">
        <v>0</v>
      </c>
      <c r="G183" s="2">
        <f t="shared" si="0"/>
        <v>35448.500359999998</v>
      </c>
      <c r="H183" s="2">
        <f t="shared" si="1"/>
        <v>0.48999999999796273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25892</v>
      </c>
      <c r="D184" s="1">
        <f>'PR-RAS'!E188</f>
        <v>35880.159999999996</v>
      </c>
      <c r="E184" s="1">
        <v>0</v>
      </c>
      <c r="F184" s="1">
        <v>0</v>
      </c>
      <c r="G184" s="2">
        <f t="shared" si="0"/>
        <v>17870.374559999997</v>
      </c>
      <c r="H184" s="2">
        <f t="shared" si="1"/>
        <v>0.1599999999962165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7100</v>
      </c>
      <c r="D186" s="1">
        <f>'PR-RAS'!E190</f>
        <v>6650.32</v>
      </c>
      <c r="E186" s="1">
        <v>0</v>
      </c>
      <c r="F186" s="1">
        <v>0</v>
      </c>
      <c r="G186" s="2">
        <f t="shared" si="0"/>
        <v>3774.1183999999998</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v>
      </c>
      <c r="D187" s="1">
        <f>'PR-RAS'!E191</f>
        <v>0</v>
      </c>
      <c r="E187" s="1">
        <v>0</v>
      </c>
      <c r="F187" s="1">
        <v>0</v>
      </c>
      <c r="G187" s="2">
        <f t="shared" si="0"/>
        <v>21.576000000000001</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370</v>
      </c>
      <c r="D188" s="1">
        <f>'PR-RAS'!E192</f>
        <v>770</v>
      </c>
      <c r="E188" s="1">
        <v>0</v>
      </c>
      <c r="F188" s="1">
        <v>0</v>
      </c>
      <c r="G188" s="2">
        <f t="shared" si="0"/>
        <v>357.17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13562</v>
      </c>
      <c r="D189" s="1">
        <f>'PR-RAS'!E193</f>
        <v>12412.5</v>
      </c>
      <c r="E189" s="1">
        <v>0</v>
      </c>
      <c r="F189" s="1">
        <v>0</v>
      </c>
      <c r="G189" s="2">
        <f t="shared" si="0"/>
        <v>7216.7560000000003</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3906</v>
      </c>
      <c r="D190" s="1">
        <f>'PR-RAS'!E194</f>
        <v>14687.49</v>
      </c>
      <c r="E190" s="1">
        <v>0</v>
      </c>
      <c r="F190" s="1">
        <v>0</v>
      </c>
      <c r="G190" s="2">
        <f t="shared" si="0"/>
        <v>6290.1052199999995</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838</v>
      </c>
      <c r="D191" s="1">
        <f>'PR-RAS'!E195</f>
        <v>1359.85</v>
      </c>
      <c r="E191" s="1">
        <v>0</v>
      </c>
      <c r="F191" s="1">
        <v>0</v>
      </c>
      <c r="G191" s="2">
        <f t="shared" si="0"/>
        <v>675.96299999999997</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6137</v>
      </c>
      <c r="D192" s="1">
        <f>'PR-RAS'!E196</f>
        <v>12480.97</v>
      </c>
      <c r="E192" s="1">
        <v>0</v>
      </c>
      <c r="F192" s="1">
        <v>0</v>
      </c>
      <c r="G192" s="2">
        <f t="shared" si="0"/>
        <v>5939.8975399999999</v>
      </c>
      <c r="H192" s="2">
        <f t="shared" si="1"/>
        <v>3.0000000000654836E-2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6137</v>
      </c>
      <c r="D206" s="1">
        <f>'PR-RAS'!E210</f>
        <v>12480.97</v>
      </c>
      <c r="E206" s="1">
        <v>0</v>
      </c>
      <c r="F206" s="1">
        <v>0</v>
      </c>
      <c r="G206" s="2">
        <f t="shared" si="0"/>
        <v>6375.2826999999997</v>
      </c>
      <c r="H206" s="2">
        <f t="shared" si="1"/>
        <v>3.0000000000654836E-2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3024</v>
      </c>
      <c r="D207" s="1">
        <f>'PR-RAS'!E211</f>
        <v>3136.4</v>
      </c>
      <c r="E207" s="1">
        <v>0</v>
      </c>
      <c r="F207" s="1">
        <v>0</v>
      </c>
      <c r="G207" s="2">
        <f t="shared" si="0"/>
        <v>1915.1407999999997</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3113</v>
      </c>
      <c r="D209" s="1">
        <f>'PR-RAS'!E213</f>
        <v>9331.17</v>
      </c>
      <c r="E209" s="1">
        <v>0</v>
      </c>
      <c r="F209" s="1">
        <v>0</v>
      </c>
      <c r="G209" s="2">
        <f t="shared" si="0"/>
        <v>4529.2707199999995</v>
      </c>
      <c r="H209" s="2">
        <f t="shared" si="1"/>
        <v>0.17000000000007276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13.4</v>
      </c>
      <c r="E210" s="1">
        <v>0</v>
      </c>
      <c r="F210" s="1">
        <v>0</v>
      </c>
      <c r="G210" s="2">
        <f t="shared" si="0"/>
        <v>5.6011999999999995</v>
      </c>
      <c r="H210" s="2">
        <f t="shared" si="1"/>
        <v>0.40000000000000036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45105</v>
      </c>
      <c r="D248" s="1">
        <f>'PR-RAS'!E252</f>
        <v>57388.959999999999</v>
      </c>
      <c r="E248" s="1">
        <v>0</v>
      </c>
      <c r="F248" s="1">
        <v>0</v>
      </c>
      <c r="G248" s="2">
        <f t="shared" si="0"/>
        <v>39491.081239999992</v>
      </c>
      <c r="H248" s="2">
        <f t="shared" si="1"/>
        <v>4.0000000000873115E-2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45105</v>
      </c>
      <c r="D255" s="1">
        <f>'PR-RAS'!E259</f>
        <v>57388.959999999999</v>
      </c>
      <c r="E255" s="1">
        <v>0</v>
      </c>
      <c r="F255" s="1">
        <v>0</v>
      </c>
      <c r="G255" s="2">
        <f t="shared" si="0"/>
        <v>40610.261679999996</v>
      </c>
      <c r="H255" s="2">
        <f t="shared" si="1"/>
        <v>4.0000000000873115E-2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45105</v>
      </c>
      <c r="D257" s="1">
        <f>'PR-RAS'!E261</f>
        <v>57388.959999999999</v>
      </c>
      <c r="E257" s="1">
        <v>0</v>
      </c>
      <c r="F257" s="1">
        <v>0</v>
      </c>
      <c r="G257" s="2">
        <f t="shared" si="0"/>
        <v>40930.027519999996</v>
      </c>
      <c r="H257" s="2">
        <f t="shared" si="1"/>
        <v>4.0000000000873115E-2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5922467</v>
      </c>
      <c r="D285" s="1">
        <f>'PR-RAS'!E289</f>
        <v>6179174.379999999</v>
      </c>
      <c r="E285" s="1">
        <v>0</v>
      </c>
      <c r="F285" s="1">
        <v>0</v>
      </c>
      <c r="G285" s="2">
        <f t="shared" si="8"/>
        <v>5191751.6758399988</v>
      </c>
      <c r="H285" s="2">
        <f t="shared" si="9"/>
        <v>0.37999999895691872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60209.800000000745</v>
      </c>
      <c r="E286" s="1">
        <v>0</v>
      </c>
      <c r="F286" s="1">
        <v>0</v>
      </c>
      <c r="G286" s="2">
        <f t="shared" si="8"/>
        <v>34319.586000000425</v>
      </c>
      <c r="H286" s="2">
        <f t="shared" si="9"/>
        <v>0.19999999925494194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78981</v>
      </c>
      <c r="D287" s="1">
        <f>'PR-RAS'!E291</f>
        <v>0</v>
      </c>
      <c r="E287" s="1">
        <v>0</v>
      </c>
      <c r="F287" s="1">
        <v>0</v>
      </c>
      <c r="G287" s="2">
        <f t="shared" si="8"/>
        <v>22588.565999999999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199214</v>
      </c>
      <c r="D288" s="1">
        <f>'PR-RAS'!E292</f>
        <v>30204.33</v>
      </c>
      <c r="E288" s="1">
        <v>0</v>
      </c>
      <c r="F288" s="1">
        <v>0</v>
      </c>
      <c r="G288" s="2">
        <f t="shared" si="8"/>
        <v>74511.703419999991</v>
      </c>
      <c r="H288" s="2">
        <f t="shared" si="9"/>
        <v>0.33000000000174623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2968</v>
      </c>
      <c r="D290" s="1">
        <f>'PR-RAS'!E294</f>
        <v>4140</v>
      </c>
      <c r="E290" s="1">
        <v>0</v>
      </c>
      <c r="F290" s="1">
        <v>0</v>
      </c>
      <c r="G290" s="2">
        <f t="shared" si="8"/>
        <v>3250.6719999999996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90028</v>
      </c>
      <c r="D345" s="1">
        <f>'PR-RAS'!E350</f>
        <v>33222.78</v>
      </c>
      <c r="E345" s="1">
        <v>0</v>
      </c>
      <c r="F345" s="1">
        <v>0</v>
      </c>
      <c r="G345" s="2">
        <f t="shared" si="8"/>
        <v>53826.904639999993</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90028</v>
      </c>
      <c r="D358" s="1">
        <f>'PR-RAS'!E363</f>
        <v>33222.78</v>
      </c>
      <c r="E358" s="1">
        <v>0</v>
      </c>
      <c r="F358" s="1">
        <v>0</v>
      </c>
      <c r="G358" s="2">
        <f t="shared" si="8"/>
        <v>55861.060919999996</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36687</v>
      </c>
      <c r="D364" s="1">
        <f>'PR-RAS'!E369</f>
        <v>13704.720000000001</v>
      </c>
      <c r="E364" s="1">
        <v>0</v>
      </c>
      <c r="F364" s="1">
        <v>0</v>
      </c>
      <c r="G364" s="2">
        <f t="shared" si="8"/>
        <v>23267.007720000001</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17694</v>
      </c>
      <c r="D365" s="1">
        <f>'PR-RAS'!E370</f>
        <v>12281.77</v>
      </c>
      <c r="E365" s="1">
        <v>0</v>
      </c>
      <c r="F365" s="1">
        <v>0</v>
      </c>
      <c r="G365" s="2">
        <f t="shared" si="8"/>
        <v>15381.744559999999</v>
      </c>
      <c r="H365" s="2">
        <f t="shared" si="9"/>
        <v>0.22999999999956344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700</v>
      </c>
      <c r="D368" s="1">
        <f>'PR-RAS'!E373</f>
        <v>0</v>
      </c>
      <c r="E368" s="1">
        <v>0</v>
      </c>
      <c r="F368" s="1">
        <v>0</v>
      </c>
      <c r="G368" s="2">
        <f t="shared" si="8"/>
        <v>256.89999999999998</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3873</v>
      </c>
      <c r="D370" s="1">
        <f>'PR-RAS'!E375</f>
        <v>0</v>
      </c>
      <c r="E370" s="1">
        <v>0</v>
      </c>
      <c r="F370" s="1">
        <v>0</v>
      </c>
      <c r="G370" s="2">
        <f t="shared" si="8"/>
        <v>1429.1369999999999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14420</v>
      </c>
      <c r="D371" s="1">
        <f>'PR-RAS'!E376</f>
        <v>1422.95</v>
      </c>
      <c r="E371" s="1">
        <v>0</v>
      </c>
      <c r="F371" s="1">
        <v>0</v>
      </c>
      <c r="G371" s="2">
        <f t="shared" si="8"/>
        <v>6388.3830000000007</v>
      </c>
      <c r="H371" s="2">
        <f t="shared" si="9"/>
        <v>4.9999999999954525E-2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53341</v>
      </c>
      <c r="D378" s="1">
        <f>'PR-RAS'!E383</f>
        <v>19518.060000000001</v>
      </c>
      <c r="E378" s="1">
        <v>0</v>
      </c>
      <c r="F378" s="1">
        <v>0</v>
      </c>
      <c r="G378" s="2">
        <f t="shared" si="8"/>
        <v>34826.17424</v>
      </c>
      <c r="H378" s="2">
        <f t="shared" si="9"/>
        <v>6.0000000001309672E-2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53341</v>
      </c>
      <c r="D379" s="1">
        <f>'PR-RAS'!E384</f>
        <v>19518.060000000001</v>
      </c>
      <c r="E379" s="1">
        <v>0</v>
      </c>
      <c r="F379" s="1">
        <v>0</v>
      </c>
      <c r="G379" s="2">
        <f t="shared" si="8"/>
        <v>34918.551359999998</v>
      </c>
      <c r="H379" s="2">
        <f t="shared" si="9"/>
        <v>6.0000000001309672E-2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90028</v>
      </c>
      <c r="D403" s="1">
        <f>'PR-RAS'!E408</f>
        <v>33222.78</v>
      </c>
      <c r="E403" s="1">
        <v>0</v>
      </c>
      <c r="F403" s="1">
        <v>0</v>
      </c>
      <c r="G403" s="2">
        <f t="shared" si="8"/>
        <v>62902.371120000003</v>
      </c>
      <c r="H403" s="2">
        <f t="shared" si="9"/>
        <v>0.22000000000116415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5843486</v>
      </c>
      <c r="D407" s="1">
        <f>'PR-RAS'!E412</f>
        <v>6239384.1799999997</v>
      </c>
      <c r="E407" s="1">
        <v>0</v>
      </c>
      <c r="F407" s="1">
        <v>0</v>
      </c>
      <c r="G407" s="2">
        <f t="shared" si="8"/>
        <v>7438835.2701599998</v>
      </c>
      <c r="H407" s="2">
        <f t="shared" si="9"/>
        <v>0.17999999970197678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6012495</v>
      </c>
      <c r="D408" s="1">
        <f>'PR-RAS'!E413</f>
        <v>6212397.1599999992</v>
      </c>
      <c r="E408" s="1">
        <v>0</v>
      </c>
      <c r="F408" s="1">
        <v>0</v>
      </c>
      <c r="G408" s="2">
        <f t="shared" si="8"/>
        <v>7503976.7532399995</v>
      </c>
      <c r="H408" s="2">
        <f t="shared" si="9"/>
        <v>0.15999999921768904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26987.020000000484</v>
      </c>
      <c r="E409" s="1">
        <v>0</v>
      </c>
      <c r="F409" s="1">
        <v>0</v>
      </c>
      <c r="G409" s="2">
        <f t="shared" si="8"/>
        <v>22021.408320000395</v>
      </c>
      <c r="H409" s="2">
        <f t="shared" si="9"/>
        <v>2.0000000484287739E-2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169009</v>
      </c>
      <c r="D410" s="1">
        <f>'PR-RAS'!E415</f>
        <v>0</v>
      </c>
      <c r="E410" s="1">
        <v>0</v>
      </c>
      <c r="F410" s="1">
        <v>0</v>
      </c>
      <c r="G410" s="2">
        <f t="shared" si="8"/>
        <v>69124.680999999997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199214</v>
      </c>
      <c r="D411" s="1">
        <f>'PR-RAS'!E416</f>
        <v>30204.33</v>
      </c>
      <c r="E411" s="1">
        <v>0</v>
      </c>
      <c r="F411" s="1">
        <v>0</v>
      </c>
      <c r="G411" s="2">
        <f t="shared" si="8"/>
        <v>106445.29059999999</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2968</v>
      </c>
      <c r="D413" s="1">
        <f>'PR-RAS'!E418</f>
        <v>4140</v>
      </c>
      <c r="E413" s="1">
        <v>0</v>
      </c>
      <c r="F413" s="1">
        <v>0</v>
      </c>
      <c r="G413" s="2">
        <f t="shared" si="8"/>
        <v>4634.1759999999995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5843486</v>
      </c>
      <c r="D633" s="1">
        <f>'PR-RAS'!E639</f>
        <v>6239384.1799999997</v>
      </c>
      <c r="E633" s="1">
        <v>0</v>
      </c>
      <c r="F633" s="1">
        <v>0</v>
      </c>
      <c r="G633" s="2">
        <f t="shared" si="10"/>
        <v>11579664.755519999</v>
      </c>
      <c r="H633" s="2">
        <f t="shared" si="11"/>
        <v>0.17999999970197678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6012495</v>
      </c>
      <c r="D634" s="1">
        <f>'PR-RAS'!E640</f>
        <v>6212397.1599999992</v>
      </c>
      <c r="E634" s="1">
        <v>0</v>
      </c>
      <c r="F634" s="1">
        <v>0</v>
      </c>
      <c r="G634" s="2">
        <f t="shared" si="10"/>
        <v>11670804.139560001</v>
      </c>
      <c r="H634" s="2">
        <f t="shared" si="11"/>
        <v>0.15999999921768904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26987.020000000484</v>
      </c>
      <c r="E635" s="1">
        <v>0</v>
      </c>
      <c r="F635" s="1">
        <v>0</v>
      </c>
      <c r="G635" s="2">
        <f t="shared" si="10"/>
        <v>34219.541360000614</v>
      </c>
      <c r="H635" s="2">
        <f t="shared" si="11"/>
        <v>2.0000000484287739E-2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169009</v>
      </c>
      <c r="D636" s="1">
        <f>'PR-RAS'!E642</f>
        <v>0</v>
      </c>
      <c r="E636" s="1">
        <v>0</v>
      </c>
      <c r="F636" s="1">
        <v>0</v>
      </c>
      <c r="G636" s="2">
        <f t="shared" si="10"/>
        <v>107320.715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199214</v>
      </c>
      <c r="D637" s="1">
        <f>'PR-RAS'!E643</f>
        <v>30204.33</v>
      </c>
      <c r="E637" s="1">
        <v>0</v>
      </c>
      <c r="F637" s="1">
        <v>0</v>
      </c>
      <c r="G637" s="2">
        <f t="shared" si="10"/>
        <v>165120.01175999999</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30205</v>
      </c>
      <c r="D639" s="1">
        <f>'PR-RAS'!E645</f>
        <v>57191.350000000486</v>
      </c>
      <c r="E639" s="1">
        <v>0</v>
      </c>
      <c r="F639" s="1">
        <v>0</v>
      </c>
      <c r="G639" s="2">
        <f t="shared" si="10"/>
        <v>92246.952600000615</v>
      </c>
      <c r="H639" s="2">
        <f t="shared" si="11"/>
        <v>0.35000000048603397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410717</v>
      </c>
      <c r="D641" s="1">
        <f>'PR-RAS'!E647</f>
        <v>468937.1</v>
      </c>
      <c r="E641" s="1">
        <v>0</v>
      </c>
      <c r="F641" s="1">
        <v>0</v>
      </c>
      <c r="G641" s="2">
        <f t="shared" si="10"/>
        <v>863098.36800000002</v>
      </c>
      <c r="H641" s="2">
        <f t="shared" si="11"/>
        <v>9.9999999976716936E-2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224310</v>
      </c>
      <c r="D642" s="1">
        <f>'PR-RAS'!E649</f>
        <v>81858.179999999993</v>
      </c>
      <c r="E642" s="1">
        <v>0</v>
      </c>
      <c r="F642" s="1">
        <v>0</v>
      </c>
      <c r="G642" s="2">
        <f t="shared" si="10"/>
        <v>248724.89676</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5655684</v>
      </c>
      <c r="D643" s="1">
        <f>'PR-RAS'!E650</f>
        <v>6051614.7699999996</v>
      </c>
      <c r="E643" s="1">
        <v>0</v>
      </c>
      <c r="F643" s="1">
        <v>0</v>
      </c>
      <c r="G643" s="2">
        <f t="shared" si="10"/>
        <v>11401222.49268</v>
      </c>
      <c r="H643" s="2">
        <f t="shared" si="11"/>
        <v>0.23000000044703484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5798136</v>
      </c>
      <c r="D644" s="1">
        <f>'PR-RAS'!E651</f>
        <v>6029104.1200000001</v>
      </c>
      <c r="E644" s="1">
        <v>0</v>
      </c>
      <c r="F644" s="1">
        <v>0</v>
      </c>
      <c r="G644" s="2">
        <f t="shared" si="10"/>
        <v>11481629.346320001</v>
      </c>
      <c r="H644" s="2">
        <f t="shared" si="11"/>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81858</v>
      </c>
      <c r="D645" s="1">
        <f>'PR-RAS'!E652</f>
        <v>104368.82999999914</v>
      </c>
      <c r="E645" s="1">
        <v>0</v>
      </c>
      <c r="F645" s="1">
        <v>0</v>
      </c>
      <c r="G645" s="2">
        <f t="shared" si="10"/>
        <v>187143.60503999889</v>
      </c>
      <c r="H645" s="2">
        <f t="shared" si="11"/>
        <v>0.17000000085681677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48</v>
      </c>
      <c r="E647" s="1">
        <v>0</v>
      </c>
      <c r="F647" s="1">
        <v>0</v>
      </c>
      <c r="G647" s="2">
        <f t="shared" si="10"/>
        <v>90.44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v>
      </c>
      <c r="D649" s="1">
        <f>'PR-RAS'!E656</f>
        <v>37</v>
      </c>
      <c r="E649" s="1">
        <v>0</v>
      </c>
      <c r="F649" s="1">
        <v>0</v>
      </c>
      <c r="G649" s="2">
        <f t="shared" si="10"/>
        <v>68.688000000000002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5065773</v>
      </c>
      <c r="D668" s="1">
        <f>'PR-RAS'!E675</f>
        <v>5377730.9900000002</v>
      </c>
      <c r="E668" s="1">
        <v>0</v>
      </c>
      <c r="F668" s="1">
        <v>0</v>
      </c>
      <c r="G668" s="2">
        <f t="shared" si="10"/>
        <v>10552763.731660001</v>
      </c>
      <c r="H668" s="2">
        <f t="shared" si="11"/>
        <v>9.9999997764825821E-3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14000</v>
      </c>
      <c r="D669" s="1">
        <f>'PR-RAS'!E676</f>
        <v>25000</v>
      </c>
      <c r="E669" s="1">
        <v>0</v>
      </c>
      <c r="F669" s="1">
        <v>0</v>
      </c>
      <c r="G669" s="2">
        <f t="shared" si="10"/>
        <v>42752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35234</v>
      </c>
      <c r="D670" s="1">
        <f>'PR-RAS'!E677</f>
        <v>76103.960000000006</v>
      </c>
      <c r="E670" s="1">
        <v>0</v>
      </c>
      <c r="F670" s="1">
        <v>0</v>
      </c>
      <c r="G670" s="2">
        <f t="shared" si="10"/>
        <v>125398.64448000002</v>
      </c>
      <c r="H670" s="2">
        <f t="shared" si="11"/>
        <v>3.9999999993597157E-2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10000</v>
      </c>
      <c r="D671" s="1">
        <f>'PR-RAS'!E678</f>
        <v>0</v>
      </c>
      <c r="E671" s="1">
        <v>0</v>
      </c>
      <c r="F671" s="1">
        <v>0</v>
      </c>
      <c r="G671" s="2">
        <f t="shared" si="10"/>
        <v>6700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137679.51</v>
      </c>
      <c r="E687" s="1">
        <v>0</v>
      </c>
      <c r="F687" s="1">
        <v>0</v>
      </c>
      <c r="G687" s="2">
        <f t="shared" si="10"/>
        <v>188896.28772000002</v>
      </c>
      <c r="H687" s="2">
        <f t="shared" si="11"/>
        <v>0.48999999999068677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68346</v>
      </c>
      <c r="D703" s="1">
        <f>'PR-RAS'!E710</f>
        <v>101165.03</v>
      </c>
      <c r="E703" s="1">
        <v>0</v>
      </c>
      <c r="F703" s="1">
        <v>0</v>
      </c>
      <c r="G703" s="2">
        <f t="shared" si="10"/>
        <v>190014.59411999999</v>
      </c>
      <c r="H703" s="2">
        <f t="shared" si="11"/>
        <v>2.9999999998835847E-2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3703</v>
      </c>
      <c r="D710" s="1">
        <f>'PR-RAS'!E717</f>
        <v>23203.3</v>
      </c>
      <c r="E710" s="1">
        <v>0</v>
      </c>
      <c r="F710" s="1">
        <v>0</v>
      </c>
      <c r="G710" s="2">
        <f t="shared" si="10"/>
        <v>35527.706399999995</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185868</v>
      </c>
      <c r="D711" s="1">
        <f>'PR-RAS'!E718</f>
        <v>253641.25</v>
      </c>
      <c r="E711" s="1">
        <v>0</v>
      </c>
      <c r="F711" s="1">
        <v>0</v>
      </c>
      <c r="G711" s="2">
        <f t="shared" si="10"/>
        <v>492136.85499999998</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6490</v>
      </c>
      <c r="D713" s="1">
        <f>'PR-RAS'!E720</f>
        <v>19300</v>
      </c>
      <c r="E713" s="1">
        <v>0</v>
      </c>
      <c r="F713" s="1">
        <v>0</v>
      </c>
      <c r="G713" s="2">
        <f t="shared" si="10"/>
        <v>32104.079999999998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3899</v>
      </c>
      <c r="D715" s="1">
        <f>'PR-RAS'!E722</f>
        <v>5226.46</v>
      </c>
      <c r="E715" s="1">
        <v>0</v>
      </c>
      <c r="F715" s="1">
        <v>0</v>
      </c>
      <c r="G715" s="2">
        <f t="shared" si="10"/>
        <v>10247.27088</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45105</v>
      </c>
      <c r="D821" s="1">
        <f>'PR-RAS'!E828</f>
        <v>57388.959999999999</v>
      </c>
      <c r="E821" s="1">
        <v>0</v>
      </c>
      <c r="F821" s="1">
        <v>0</v>
      </c>
      <c r="G821" s="2">
        <f t="shared" si="18"/>
        <v>131103.99439999997</v>
      </c>
      <c r="H821" s="2">
        <f t="shared" si="19"/>
        <v>4.0000000000873115E-2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10273964</v>
      </c>
      <c r="D984" s="6">
        <f>BILANCA!E6</f>
        <v>10124829.580000002</v>
      </c>
      <c r="E984" s="6">
        <v>0</v>
      </c>
      <c r="F984" s="6">
        <v>0</v>
      </c>
      <c r="G984" s="7">
        <f t="shared" ref="G984:G1241" si="22">B984/1000*C984+B984/500*D984</f>
        <v>30523.623160000003</v>
      </c>
      <c r="H984" s="7">
        <f t="shared" si="19"/>
        <v>0.41999999806284904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9757488</v>
      </c>
      <c r="D985" s="1">
        <f>BILANCA!E7</f>
        <v>9484119.9500000011</v>
      </c>
      <c r="E985" s="1">
        <v>0</v>
      </c>
      <c r="F985" s="1">
        <v>0</v>
      </c>
      <c r="G985" s="2">
        <f t="shared" si="22"/>
        <v>57451.455800000011</v>
      </c>
      <c r="H985" s="2">
        <f t="shared" si="19"/>
        <v>4.999999888241291E-2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212604</v>
      </c>
      <c r="D986" s="1">
        <f>BILANCA!E8</f>
        <v>212604.31</v>
      </c>
      <c r="E986" s="1">
        <v>0</v>
      </c>
      <c r="F986" s="1">
        <v>0</v>
      </c>
      <c r="G986" s="2">
        <f t="shared" si="22"/>
        <v>1913.43786</v>
      </c>
      <c r="H986" s="2">
        <f t="shared" si="19"/>
        <v>0.30999999999767169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212604</v>
      </c>
      <c r="D987" s="1">
        <f>BILANCA!E9</f>
        <v>212604.31</v>
      </c>
      <c r="E987" s="1">
        <v>0</v>
      </c>
      <c r="F987" s="1">
        <v>0</v>
      </c>
      <c r="G987" s="2">
        <f t="shared" si="22"/>
        <v>2551.2504800000002</v>
      </c>
      <c r="H987" s="2">
        <f t="shared" si="19"/>
        <v>0.30999999999767169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9544884</v>
      </c>
      <c r="D990" s="1">
        <f>BILANCA!E12</f>
        <v>9271515.6400000006</v>
      </c>
      <c r="E990" s="1">
        <v>0</v>
      </c>
      <c r="F990" s="1">
        <v>0</v>
      </c>
      <c r="G990" s="2">
        <f t="shared" si="22"/>
        <v>196615.40695999999</v>
      </c>
      <c r="H990" s="2">
        <f t="shared" si="19"/>
        <v>0.35999999940395355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9186976</v>
      </c>
      <c r="D991" s="1">
        <f>BILANCA!E13</f>
        <v>9027245.75</v>
      </c>
      <c r="E991" s="1">
        <v>0</v>
      </c>
      <c r="F991" s="1">
        <v>0</v>
      </c>
      <c r="G991" s="2">
        <f t="shared" si="22"/>
        <v>217931.74</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12798498</v>
      </c>
      <c r="D993" s="1">
        <f>BILANCA!E15</f>
        <v>12798498.109999999</v>
      </c>
      <c r="E993" s="1">
        <v>0</v>
      </c>
      <c r="F993" s="1">
        <v>0</v>
      </c>
      <c r="G993" s="2">
        <f t="shared" si="22"/>
        <v>383954.94219999999</v>
      </c>
      <c r="H993" s="2">
        <f t="shared" si="19"/>
        <v>0.10999999940395355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3611522</v>
      </c>
      <c r="D996" s="1">
        <f>BILANCA!E18</f>
        <v>3771252.36</v>
      </c>
      <c r="E996" s="1">
        <v>0</v>
      </c>
      <c r="F996" s="1">
        <v>0</v>
      </c>
      <c r="G996" s="2">
        <f t="shared" si="22"/>
        <v>145002.34735999999</v>
      </c>
      <c r="H996" s="2">
        <f t="shared" si="19"/>
        <v>0.35999999986961484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327249</v>
      </c>
      <c r="D997" s="1">
        <f>BILANCA!E19</f>
        <v>220746.59000000032</v>
      </c>
      <c r="E997" s="1">
        <v>0</v>
      </c>
      <c r="F997" s="1">
        <v>0</v>
      </c>
      <c r="G997" s="2">
        <f t="shared" si="22"/>
        <v>10762.390520000008</v>
      </c>
      <c r="H997" s="2">
        <f t="shared" si="19"/>
        <v>0.40999999968335032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1111338</v>
      </c>
      <c r="D998" s="1">
        <f>BILANCA!E20</f>
        <v>1101781.73</v>
      </c>
      <c r="E998" s="1">
        <v>0</v>
      </c>
      <c r="F998" s="1">
        <v>0</v>
      </c>
      <c r="G998" s="2">
        <f t="shared" si="22"/>
        <v>49723.5219</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6137</v>
      </c>
      <c r="D999" s="1">
        <f>BILANCA!E21</f>
        <v>6137.11</v>
      </c>
      <c r="E999" s="1">
        <v>0</v>
      </c>
      <c r="F999" s="1">
        <v>0</v>
      </c>
      <c r="G999" s="2">
        <f t="shared" si="22"/>
        <v>294.57952</v>
      </c>
      <c r="H999" s="2">
        <f t="shared" si="19"/>
        <v>0.10999999999967258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39013</v>
      </c>
      <c r="D1000" s="1">
        <f>BILANCA!E22</f>
        <v>39012.620000000003</v>
      </c>
      <c r="E1000" s="1">
        <v>0</v>
      </c>
      <c r="F1000" s="1">
        <v>0</v>
      </c>
      <c r="G1000" s="2">
        <f t="shared" si="22"/>
        <v>1989.6500800000001</v>
      </c>
      <c r="H1000" s="2">
        <f t="shared" si="19"/>
        <v>0.37999999999738066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10063</v>
      </c>
      <c r="D1001" s="1">
        <f>BILANCA!E23</f>
        <v>10062.48</v>
      </c>
      <c r="E1001" s="1">
        <v>0</v>
      </c>
      <c r="F1001" s="1">
        <v>0</v>
      </c>
      <c r="G1001" s="2">
        <f t="shared" si="22"/>
        <v>543.3832799999999</v>
      </c>
      <c r="H1001" s="2">
        <f t="shared" si="19"/>
        <v>0.47999999999956344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91922</v>
      </c>
      <c r="D1002" s="1">
        <f>BILANCA!E24</f>
        <v>91921.42</v>
      </c>
      <c r="E1002" s="1">
        <v>0</v>
      </c>
      <c r="F1002" s="1">
        <v>0</v>
      </c>
      <c r="G1002" s="2">
        <f t="shared" si="22"/>
        <v>5239.5319600000003</v>
      </c>
      <c r="H1002" s="2">
        <f t="shared" si="19"/>
        <v>0.41999999999825377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260038</v>
      </c>
      <c r="D1003" s="1">
        <f>BILANCA!E25</f>
        <v>258592.63</v>
      </c>
      <c r="E1003" s="1">
        <v>0</v>
      </c>
      <c r="F1003" s="1">
        <v>0</v>
      </c>
      <c r="G1003" s="2">
        <f t="shared" si="22"/>
        <v>15544.465200000001</v>
      </c>
      <c r="H1003" s="2">
        <f t="shared" si="19"/>
        <v>0.36999999999534339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173429</v>
      </c>
      <c r="D1004" s="1">
        <f>BILANCA!E26</f>
        <v>174852.35</v>
      </c>
      <c r="E1004" s="1">
        <v>0</v>
      </c>
      <c r="F1004" s="1">
        <v>0</v>
      </c>
      <c r="G1004" s="2">
        <f t="shared" si="22"/>
        <v>10985.807700000001</v>
      </c>
      <c r="H1004" s="2">
        <f t="shared" si="19"/>
        <v>0.35000000000582077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1364691</v>
      </c>
      <c r="D1006" s="1">
        <f>BILANCA!E28</f>
        <v>1461613.75</v>
      </c>
      <c r="E1006" s="1">
        <v>0</v>
      </c>
      <c r="F1006" s="1">
        <v>0</v>
      </c>
      <c r="G1006" s="2">
        <f t="shared" si="22"/>
        <v>98622.125499999995</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30659</v>
      </c>
      <c r="D1013" s="1">
        <f>BILANCA!E35</f>
        <v>23523.299999999988</v>
      </c>
      <c r="E1013" s="1">
        <v>0</v>
      </c>
      <c r="F1013" s="1">
        <v>0</v>
      </c>
      <c r="G1013" s="2">
        <f t="shared" si="22"/>
        <v>2331.1679999999992</v>
      </c>
      <c r="H1013" s="2">
        <f t="shared" si="19"/>
        <v>0.29999999998835847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424852</v>
      </c>
      <c r="D1014" s="1">
        <f>BILANCA!E36</f>
        <v>410252.97</v>
      </c>
      <c r="E1014" s="1">
        <v>0</v>
      </c>
      <c r="F1014" s="1">
        <v>0</v>
      </c>
      <c r="G1014" s="2">
        <f t="shared" si="22"/>
        <v>38606.096139999994</v>
      </c>
      <c r="H1014" s="2">
        <f t="shared" si="19"/>
        <v>3.0000000027939677E-2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394193</v>
      </c>
      <c r="D1018" s="1">
        <f>BILANCA!E40</f>
        <v>386729.67</v>
      </c>
      <c r="E1018" s="1">
        <v>0</v>
      </c>
      <c r="F1018" s="1">
        <v>0</v>
      </c>
      <c r="G1018" s="2">
        <f t="shared" si="22"/>
        <v>40867.831900000005</v>
      </c>
      <c r="H1018" s="2">
        <f t="shared" si="19"/>
        <v>0.33000000001629815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899</v>
      </c>
      <c r="D1025" s="1">
        <f>BILANCA!E47</f>
        <v>899</v>
      </c>
      <c r="E1025" s="1">
        <v>0</v>
      </c>
      <c r="F1025" s="1">
        <v>0</v>
      </c>
      <c r="G1025" s="2">
        <f t="shared" si="22"/>
        <v>113.274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899</v>
      </c>
      <c r="D1028" s="1">
        <f>BILANCA!E50</f>
        <v>899</v>
      </c>
      <c r="E1028" s="1">
        <v>0</v>
      </c>
      <c r="F1028" s="1">
        <v>0</v>
      </c>
      <c r="G1028" s="2">
        <f t="shared" si="22"/>
        <v>121.36499999999999</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413570</v>
      </c>
      <c r="D1032" s="1">
        <f>BILANCA!E54</f>
        <v>396206.42</v>
      </c>
      <c r="E1032" s="1">
        <v>0</v>
      </c>
      <c r="F1032" s="1">
        <v>0</v>
      </c>
      <c r="G1032" s="2">
        <f t="shared" si="22"/>
        <v>59093.159160000003</v>
      </c>
      <c r="H1032" s="2">
        <f t="shared" si="19"/>
        <v>0.41999999998370185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413570</v>
      </c>
      <c r="D1033" s="1">
        <f>BILANCA!E55</f>
        <v>396206.42</v>
      </c>
      <c r="E1033" s="1">
        <v>0</v>
      </c>
      <c r="F1033" s="1">
        <v>0</v>
      </c>
      <c r="G1033" s="2">
        <f t="shared" si="22"/>
        <v>60299.142</v>
      </c>
      <c r="H1033" s="2">
        <f t="shared" si="19"/>
        <v>0.41999999998370185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516476</v>
      </c>
      <c r="D1046" s="1">
        <f>BILANCA!E68</f>
        <v>640709.63</v>
      </c>
      <c r="E1046" s="1">
        <v>0</v>
      </c>
      <c r="F1046" s="1">
        <v>0</v>
      </c>
      <c r="G1046" s="2">
        <f t="shared" si="22"/>
        <v>113267.40138</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81858</v>
      </c>
      <c r="D1047" s="1">
        <f>BILANCA!E69</f>
        <v>104368.83</v>
      </c>
      <c r="E1047" s="1">
        <v>0</v>
      </c>
      <c r="F1047" s="1">
        <v>0</v>
      </c>
      <c r="G1047" s="2">
        <f t="shared" si="22"/>
        <v>18598.122240000001</v>
      </c>
      <c r="H1047" s="2">
        <f t="shared" si="19"/>
        <v>0.16999999999825377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81858</v>
      </c>
      <c r="D1048" s="1">
        <f>BILANCA!E70</f>
        <v>104368.83</v>
      </c>
      <c r="E1048" s="1">
        <v>0</v>
      </c>
      <c r="F1048" s="1">
        <v>0</v>
      </c>
      <c r="G1048" s="2">
        <f t="shared" si="22"/>
        <v>18888.717900000003</v>
      </c>
      <c r="H1048" s="2">
        <f t="shared" si="19"/>
        <v>0.16999999999825377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81858</v>
      </c>
      <c r="D1050" s="1">
        <f>BILANCA!E72</f>
        <v>104368.83</v>
      </c>
      <c r="E1050" s="1">
        <v>0</v>
      </c>
      <c r="F1050" s="1">
        <v>0</v>
      </c>
      <c r="G1050" s="2">
        <f t="shared" si="22"/>
        <v>19469.909220000001</v>
      </c>
      <c r="H1050" s="2">
        <f t="shared" si="19"/>
        <v>0.16999999999825377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20933</v>
      </c>
      <c r="D1056" s="1">
        <f>BILANCA!E78</f>
        <v>63263.7</v>
      </c>
      <c r="E1056" s="1">
        <v>0</v>
      </c>
      <c r="F1056" s="1">
        <v>0</v>
      </c>
      <c r="G1056" s="2">
        <f t="shared" si="22"/>
        <v>10764.609199999999</v>
      </c>
      <c r="H1056" s="2">
        <f t="shared" si="19"/>
        <v>0.30000000000291038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558</v>
      </c>
      <c r="D1062" s="1">
        <f>BILANCA!E84</f>
        <v>0</v>
      </c>
      <c r="E1062" s="1">
        <v>0</v>
      </c>
      <c r="F1062" s="1">
        <v>0</v>
      </c>
      <c r="G1062" s="2">
        <f t="shared" si="22"/>
        <v>44.082000000000001</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20375</v>
      </c>
      <c r="D1064" s="1">
        <f>BILANCA!E86</f>
        <v>63263.7</v>
      </c>
      <c r="E1064" s="1">
        <v>0</v>
      </c>
      <c r="F1064" s="1">
        <v>0</v>
      </c>
      <c r="G1064" s="2">
        <f t="shared" si="22"/>
        <v>11899.0944</v>
      </c>
      <c r="H1064" s="2">
        <f t="shared" si="19"/>
        <v>0.30000000000291038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2968</v>
      </c>
      <c r="D1124" s="1">
        <f>BILANCA!E146</f>
        <v>4140</v>
      </c>
      <c r="E1124" s="1">
        <v>0</v>
      </c>
      <c r="F1124" s="1">
        <v>0</v>
      </c>
      <c r="G1124" s="2">
        <f t="shared" si="22"/>
        <v>1585.9679999999998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2968</v>
      </c>
      <c r="D1136" s="1">
        <f>BILANCA!E158</f>
        <v>4140</v>
      </c>
      <c r="E1136" s="1">
        <v>0</v>
      </c>
      <c r="F1136" s="1">
        <v>0</v>
      </c>
      <c r="G1136" s="2">
        <f t="shared" si="22"/>
        <v>1720.944</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410717</v>
      </c>
      <c r="D1148" s="1">
        <f>BILANCA!E170</f>
        <v>468937.1</v>
      </c>
      <c r="E1148" s="1">
        <v>0</v>
      </c>
      <c r="F1148" s="1">
        <v>0</v>
      </c>
      <c r="G1148" s="2">
        <f t="shared" si="22"/>
        <v>222517.54800000001</v>
      </c>
      <c r="H1148" s="2">
        <f t="shared" si="23"/>
        <v>9.9999999976716936E-2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410717</v>
      </c>
      <c r="D1151" s="1">
        <f>BILANCA!E173</f>
        <v>468937.1</v>
      </c>
      <c r="E1151" s="1">
        <v>0</v>
      </c>
      <c r="F1151" s="1">
        <v>0</v>
      </c>
      <c r="G1151" s="2">
        <f t="shared" si="22"/>
        <v>226563.3216</v>
      </c>
      <c r="H1151" s="2">
        <f t="shared" si="23"/>
        <v>9.9999999976716936E-2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10273964</v>
      </c>
      <c r="D1152" s="1">
        <f>BILANCA!E175</f>
        <v>10124829.58</v>
      </c>
      <c r="E1152" s="1">
        <v>0</v>
      </c>
      <c r="F1152" s="1">
        <v>0</v>
      </c>
      <c r="G1152" s="2">
        <f t="shared" si="22"/>
        <v>5158492.3140400006</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483304</v>
      </c>
      <c r="D1153" s="1">
        <f>BILANCA!E176</f>
        <v>579378.27999999991</v>
      </c>
      <c r="E1153" s="1">
        <v>0</v>
      </c>
      <c r="F1153" s="1">
        <v>0</v>
      </c>
      <c r="G1153" s="2">
        <f t="shared" si="22"/>
        <v>279150.29519999999</v>
      </c>
      <c r="H1153" s="2">
        <f t="shared" si="23"/>
        <v>0.27999999991152436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483304</v>
      </c>
      <c r="D1154" s="1">
        <f>BILANCA!E177</f>
        <v>572081.27999999991</v>
      </c>
      <c r="E1154" s="1">
        <v>0</v>
      </c>
      <c r="F1154" s="1">
        <v>0</v>
      </c>
      <c r="G1154" s="2">
        <f t="shared" si="22"/>
        <v>278296.78175999998</v>
      </c>
      <c r="H1154" s="2">
        <f t="shared" si="23"/>
        <v>0.27999999991152436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393785</v>
      </c>
      <c r="D1155" s="1">
        <f>BILANCA!E178</f>
        <v>439623.37</v>
      </c>
      <c r="E1155" s="1">
        <v>0</v>
      </c>
      <c r="F1155" s="1">
        <v>0</v>
      </c>
      <c r="G1155" s="2">
        <f t="shared" si="22"/>
        <v>218961.45927999998</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68233</v>
      </c>
      <c r="D1156" s="1">
        <f>BILANCA!E179</f>
        <v>68852.61</v>
      </c>
      <c r="E1156" s="1">
        <v>0</v>
      </c>
      <c r="F1156" s="1">
        <v>0</v>
      </c>
      <c r="G1156" s="2">
        <f t="shared" si="22"/>
        <v>35627.312059999997</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353</v>
      </c>
      <c r="D1157" s="1">
        <f>BILANCA!E180</f>
        <v>341.6</v>
      </c>
      <c r="E1157" s="1">
        <v>0</v>
      </c>
      <c r="F1157" s="1">
        <v>0</v>
      </c>
      <c r="G1157" s="2">
        <f t="shared" si="22"/>
        <v>180.2988</v>
      </c>
      <c r="H1157" s="2">
        <f t="shared" si="23"/>
        <v>0.39999999999997726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353</v>
      </c>
      <c r="D1160" s="1">
        <f>BILANCA!E183</f>
        <v>341.6</v>
      </c>
      <c r="E1160" s="1">
        <v>0</v>
      </c>
      <c r="F1160" s="1">
        <v>0</v>
      </c>
      <c r="G1160" s="2">
        <f t="shared" si="22"/>
        <v>183.4074</v>
      </c>
      <c r="H1160" s="2">
        <f t="shared" si="23"/>
        <v>0.39999999999997726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20933</v>
      </c>
      <c r="D1165" s="1">
        <f>BILANCA!E188</f>
        <v>63263.7</v>
      </c>
      <c r="E1165" s="1">
        <v>0</v>
      </c>
      <c r="F1165" s="1">
        <v>0</v>
      </c>
      <c r="G1165" s="2">
        <f t="shared" si="22"/>
        <v>26837.792799999999</v>
      </c>
      <c r="H1165" s="2">
        <f t="shared" si="23"/>
        <v>0.30000000000291038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7297</v>
      </c>
      <c r="E1166" s="1">
        <v>0</v>
      </c>
      <c r="F1166" s="1">
        <v>0</v>
      </c>
      <c r="G1166" s="2">
        <f t="shared" si="22"/>
        <v>2670.7019999999998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9790660</v>
      </c>
      <c r="D1214" s="1">
        <f>BILANCA!E237</f>
        <v>9545451.3000000007</v>
      </c>
      <c r="E1214" s="1">
        <v>0</v>
      </c>
      <c r="F1214" s="1">
        <v>0</v>
      </c>
      <c r="G1214" s="2">
        <f t="shared" si="22"/>
        <v>6671640.9606000008</v>
      </c>
      <c r="H1214" s="2">
        <f t="shared" si="23"/>
        <v>0.30000000074505806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9757487</v>
      </c>
      <c r="D1215" s="1">
        <f>BILANCA!E238</f>
        <v>9484119.9500000011</v>
      </c>
      <c r="E1215" s="1">
        <v>0</v>
      </c>
      <c r="F1215" s="1">
        <v>0</v>
      </c>
      <c r="G1215" s="2">
        <f t="shared" si="22"/>
        <v>6664368.6408000011</v>
      </c>
      <c r="H1215" s="2">
        <f t="shared" si="23"/>
        <v>4.999999888241291E-2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9757487</v>
      </c>
      <c r="D1216" s="1">
        <f>BILANCA!E239</f>
        <v>9484119.9500000011</v>
      </c>
      <c r="E1216" s="1">
        <v>0</v>
      </c>
      <c r="F1216" s="1">
        <v>0</v>
      </c>
      <c r="G1216" s="2">
        <f t="shared" si="22"/>
        <v>6693094.3677000003</v>
      </c>
      <c r="H1216" s="2">
        <f t="shared" si="23"/>
        <v>4.999999888241291E-2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9717607</v>
      </c>
      <c r="D1217" s="1">
        <f>BILANCA!E240</f>
        <v>9444239.9700000007</v>
      </c>
      <c r="E1217" s="1">
        <v>0</v>
      </c>
      <c r="F1217" s="1">
        <v>0</v>
      </c>
      <c r="G1217" s="2">
        <f t="shared" si="22"/>
        <v>6693824.3439600002</v>
      </c>
      <c r="H1217" s="2">
        <f t="shared" si="23"/>
        <v>2.9999999329447746E-2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39880</v>
      </c>
      <c r="D1218" s="1">
        <f>BILANCA!E241</f>
        <v>39879.980000000003</v>
      </c>
      <c r="E1218" s="1">
        <v>0</v>
      </c>
      <c r="F1218" s="1">
        <v>0</v>
      </c>
      <c r="G1218" s="2">
        <f t="shared" si="22"/>
        <v>28115.390599999999</v>
      </c>
      <c r="H1218" s="2">
        <f t="shared" si="23"/>
        <v>1.9999999996798579E-2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30205</v>
      </c>
      <c r="D1222" s="1">
        <f>BILANCA!E245</f>
        <v>57191.35</v>
      </c>
      <c r="E1222" s="1">
        <v>0</v>
      </c>
      <c r="F1222" s="1">
        <v>0</v>
      </c>
      <c r="G1222" s="2">
        <f t="shared" si="22"/>
        <v>34556.460299999999</v>
      </c>
      <c r="H1222" s="2">
        <f t="shared" si="23"/>
        <v>0.34999999999854481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120234</v>
      </c>
      <c r="D1223" s="1">
        <f>BILANCA!E246</f>
        <v>57191.35</v>
      </c>
      <c r="E1223" s="1">
        <v>0</v>
      </c>
      <c r="F1223" s="1">
        <v>0</v>
      </c>
      <c r="G1223" s="2">
        <f t="shared" si="22"/>
        <v>56308.008000000002</v>
      </c>
      <c r="H1223" s="2">
        <f t="shared" si="23"/>
        <v>0.34999999999854481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120234</v>
      </c>
      <c r="D1224" s="1">
        <f>BILANCA!E247</f>
        <v>57191.35</v>
      </c>
      <c r="E1224" s="1">
        <v>0</v>
      </c>
      <c r="F1224" s="1">
        <v>0</v>
      </c>
      <c r="G1224" s="2">
        <f t="shared" si="22"/>
        <v>56542.6247</v>
      </c>
      <c r="H1224" s="2">
        <f t="shared" si="23"/>
        <v>0.34999999999854481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90029</v>
      </c>
      <c r="D1227" s="1">
        <f>BILANCA!E250</f>
        <v>0</v>
      </c>
      <c r="E1227" s="1">
        <v>0</v>
      </c>
      <c r="F1227" s="1">
        <v>0</v>
      </c>
      <c r="G1227" s="2">
        <f t="shared" si="22"/>
        <v>21967.076000000001</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90029</v>
      </c>
      <c r="D1229" s="1">
        <f>BILANCA!E252</f>
        <v>0</v>
      </c>
      <c r="E1229" s="1">
        <v>0</v>
      </c>
      <c r="F1229" s="1">
        <v>0</v>
      </c>
      <c r="G1229" s="2">
        <f t="shared" si="22"/>
        <v>22147.133999999998</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2968</v>
      </c>
      <c r="D1232" s="1">
        <f>BILANCA!E255</f>
        <v>4140</v>
      </c>
      <c r="E1232" s="1">
        <v>0</v>
      </c>
      <c r="F1232" s="1">
        <v>0</v>
      </c>
      <c r="G1232" s="2">
        <f t="shared" si="22"/>
        <v>2800.752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52324</v>
      </c>
      <c r="D1236" s="1">
        <f>BILANCA!E259</f>
        <v>52324.160000000003</v>
      </c>
      <c r="E1236" s="1">
        <v>0</v>
      </c>
      <c r="F1236" s="1">
        <v>0</v>
      </c>
      <c r="G1236" s="2">
        <f t="shared" si="22"/>
        <v>39713.996960000004</v>
      </c>
      <c r="H1236" s="2">
        <f t="shared" si="23"/>
        <v>0.16000000000349246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52324</v>
      </c>
      <c r="D1237" s="1">
        <f>BILANCA!E260</f>
        <v>52324.160000000003</v>
      </c>
      <c r="E1237" s="1">
        <v>0</v>
      </c>
      <c r="F1237" s="1">
        <v>0</v>
      </c>
      <c r="G1237" s="2">
        <f t="shared" si="22"/>
        <v>39870.969280000005</v>
      </c>
      <c r="H1237" s="2">
        <f t="shared" si="23"/>
        <v>0.16000000000349246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2968</v>
      </c>
      <c r="D1241" s="1">
        <f>BILANCA!E265</f>
        <v>4140</v>
      </c>
      <c r="E1241" s="1">
        <v>0</v>
      </c>
      <c r="F1241" s="1">
        <v>0</v>
      </c>
      <c r="G1241" s="2">
        <f t="shared" si="22"/>
        <v>2901.9840000000004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20375</v>
      </c>
      <c r="D1244" s="1">
        <f>BILANCA!E268</f>
        <v>63263.7</v>
      </c>
      <c r="E1244" s="1">
        <v>0</v>
      </c>
      <c r="F1244" s="1">
        <v>0</v>
      </c>
      <c r="G1244" s="2">
        <f t="shared" si="24"/>
        <v>38341.526400000002</v>
      </c>
      <c r="H1244" s="2">
        <f t="shared" si="23"/>
        <v>0.30000000000291038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483304</v>
      </c>
      <c r="D1264" s="1">
        <f>BILANCA!E288</f>
        <v>572081.28</v>
      </c>
      <c r="E1264" s="1">
        <v>0</v>
      </c>
      <c r="F1264" s="1">
        <v>0</v>
      </c>
      <c r="G1264" s="2">
        <f t="shared" si="24"/>
        <v>457318.10336000007</v>
      </c>
      <c r="H1264" s="2">
        <f t="shared" si="23"/>
        <v>0.28000000002793968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7297</v>
      </c>
      <c r="E1266" s="1">
        <v>0</v>
      </c>
      <c r="F1266" s="1">
        <v>0</v>
      </c>
      <c r="G1266" s="2">
        <f t="shared" si="24"/>
        <v>4130.1019999999999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558</v>
      </c>
      <c r="D1274" s="1">
        <f>BILANCA!E298</f>
        <v>0</v>
      </c>
      <c r="E1274" s="1">
        <v>0</v>
      </c>
      <c r="F1274" s="1">
        <v>0</v>
      </c>
      <c r="G1274" s="2">
        <f t="shared" si="24"/>
        <v>162.37799999999999</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20375</v>
      </c>
      <c r="D1278" s="1">
        <f>BILANCA!E302</f>
        <v>63263.7</v>
      </c>
      <c r="E1278" s="1">
        <v>0</v>
      </c>
      <c r="F1278" s="1">
        <v>0</v>
      </c>
      <c r="G1278" s="2">
        <f t="shared" si="24"/>
        <v>43336.207999999999</v>
      </c>
      <c r="H1278" s="2">
        <f t="shared" si="23"/>
        <v>0.30000000000291038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6012495</v>
      </c>
      <c r="D1408" s="1">
        <f>'RAS-funkcijski'!E114</f>
        <v>6212397.1600000001</v>
      </c>
      <c r="E1408" s="1">
        <v>0</v>
      </c>
      <c r="F1408" s="1">
        <v>0</v>
      </c>
      <c r="G1408" s="2">
        <f t="shared" si="24"/>
        <v>2028101.8252000001</v>
      </c>
      <c r="H1408" s="2">
        <f t="shared" si="27"/>
        <v>0.16000000014901161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5816713</v>
      </c>
      <c r="D1409" s="1">
        <f>'RAS-funkcijski'!E115</f>
        <v>5966425.1600000001</v>
      </c>
      <c r="E1409" s="1">
        <v>0</v>
      </c>
      <c r="F1409" s="1">
        <v>0</v>
      </c>
      <c r="G1409" s="2">
        <f t="shared" si="24"/>
        <v>1970201.5285200002</v>
      </c>
      <c r="H1409" s="2">
        <f t="shared" si="27"/>
        <v>0.16000000014901161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5816713</v>
      </c>
      <c r="D1411" s="1">
        <f>'RAS-funkcijski'!E117</f>
        <v>5966425.1600000001</v>
      </c>
      <c r="E1411" s="1">
        <v>0</v>
      </c>
      <c r="F1411" s="1">
        <v>0</v>
      </c>
      <c r="G1411" s="2">
        <f t="shared" si="24"/>
        <v>2005700.6551600001</v>
      </c>
      <c r="H1411" s="2">
        <f t="shared" si="27"/>
        <v>0.16000000014901161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195782</v>
      </c>
      <c r="D1420" s="1">
        <f>'RAS-funkcijski'!E126</f>
        <v>245972</v>
      </c>
      <c r="E1420" s="1">
        <v>0</v>
      </c>
      <c r="F1420" s="1">
        <v>0</v>
      </c>
      <c r="G1420" s="2">
        <f t="shared" si="24"/>
        <v>83902.572</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6012495</v>
      </c>
      <c r="D1435" s="13">
        <f>'RAS-funkcijski'!E141</f>
        <v>6212397.1600000001</v>
      </c>
      <c r="E1435" s="13">
        <v>0</v>
      </c>
      <c r="F1435" s="13">
        <v>0</v>
      </c>
      <c r="G1435" s="14">
        <f t="shared" si="24"/>
        <v>2525908.6368400003</v>
      </c>
      <c r="H1435" s="14">
        <f t="shared" si="27"/>
        <v>0.16000000014901161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483303.62</v>
      </c>
      <c r="D1480" s="6"/>
      <c r="E1480" s="6">
        <v>0</v>
      </c>
      <c r="F1480" s="6">
        <v>0</v>
      </c>
      <c r="G1480" s="7">
        <f t="shared" ref="G1480:G1580" si="34">B1480/1000*C1480</f>
        <v>483.30362000000002</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6364599.3699999992</v>
      </c>
      <c r="D1481" s="1">
        <v>0</v>
      </c>
      <c r="E1481" s="1">
        <v>0</v>
      </c>
      <c r="F1481" s="1">
        <v>0</v>
      </c>
      <c r="G1481" s="2">
        <f t="shared" si="34"/>
        <v>12729.198739999998</v>
      </c>
      <c r="H1481" s="2">
        <f t="shared" si="35"/>
        <v>0.36999999918043613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6331376.5899999989</v>
      </c>
      <c r="D1483" s="1">
        <v>0</v>
      </c>
      <c r="E1483" s="1">
        <v>0</v>
      </c>
      <c r="F1483" s="1">
        <v>0</v>
      </c>
      <c r="G1483" s="2">
        <f t="shared" si="34"/>
        <v>25325.506359999996</v>
      </c>
      <c r="H1483" s="2">
        <f t="shared" si="35"/>
        <v>0.41000000108033419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5163794.3099999996</v>
      </c>
      <c r="D1484" s="1">
        <v>0</v>
      </c>
      <c r="E1484" s="1">
        <v>0</v>
      </c>
      <c r="F1484" s="1">
        <v>0</v>
      </c>
      <c r="G1484" s="2">
        <f t="shared" si="34"/>
        <v>25818.971549999998</v>
      </c>
      <c r="H1484" s="2">
        <f t="shared" si="35"/>
        <v>0.30999999959021807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1048521.05</v>
      </c>
      <c r="D1485" s="1">
        <v>0</v>
      </c>
      <c r="E1485" s="1">
        <v>0</v>
      </c>
      <c r="F1485" s="1">
        <v>0</v>
      </c>
      <c r="G1485" s="2">
        <f t="shared" si="34"/>
        <v>6291.1263000000008</v>
      </c>
      <c r="H1485" s="2">
        <f t="shared" si="35"/>
        <v>5.0000000046566129E-2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12480.97</v>
      </c>
      <c r="D1486" s="1">
        <v>0</v>
      </c>
      <c r="E1486" s="1">
        <v>0</v>
      </c>
      <c r="F1486" s="1">
        <v>0</v>
      </c>
      <c r="G1486" s="2">
        <f t="shared" si="34"/>
        <v>87.366789999999995</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57388.959999999999</v>
      </c>
      <c r="D1489" s="1">
        <v>0</v>
      </c>
      <c r="E1489" s="1">
        <v>0</v>
      </c>
      <c r="F1489" s="1">
        <v>0</v>
      </c>
      <c r="G1489" s="2">
        <f t="shared" si="34"/>
        <v>573.88959999999997</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49191.3</v>
      </c>
      <c r="D1491" s="1">
        <v>0</v>
      </c>
      <c r="E1491" s="1">
        <v>0</v>
      </c>
      <c r="F1491" s="1">
        <v>0</v>
      </c>
      <c r="G1491" s="2">
        <f t="shared" si="34"/>
        <v>590.29560000000004</v>
      </c>
      <c r="H1491" s="2">
        <f t="shared" si="35"/>
        <v>0.30000000000291038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33222.78</v>
      </c>
      <c r="D1492" s="1">
        <v>0</v>
      </c>
      <c r="E1492" s="1">
        <v>0</v>
      </c>
      <c r="F1492" s="1">
        <v>0</v>
      </c>
      <c r="G1492" s="2">
        <f t="shared" si="34"/>
        <v>431.89613999999995</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6268524.71</v>
      </c>
      <c r="D1499" s="1">
        <v>0</v>
      </c>
      <c r="E1499" s="1">
        <v>0</v>
      </c>
      <c r="F1499" s="1">
        <v>0</v>
      </c>
      <c r="G1499" s="2">
        <f t="shared" si="34"/>
        <v>125370.4942</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6242598.9299999997</v>
      </c>
      <c r="D1501" s="1">
        <v>0</v>
      </c>
      <c r="E1501" s="1">
        <v>0</v>
      </c>
      <c r="F1501" s="1">
        <v>0</v>
      </c>
      <c r="G1501" s="2">
        <f t="shared" si="34"/>
        <v>137337.17645999999</v>
      </c>
      <c r="H1501" s="2">
        <f t="shared" si="35"/>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5117955.7</v>
      </c>
      <c r="D1502" s="1">
        <v>0</v>
      </c>
      <c r="E1502" s="1">
        <v>0</v>
      </c>
      <c r="F1502" s="1">
        <v>0</v>
      </c>
      <c r="G1502" s="2">
        <f t="shared" si="34"/>
        <v>117712.9811</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1047901.51</v>
      </c>
      <c r="D1503" s="1">
        <v>0</v>
      </c>
      <c r="E1503" s="1">
        <v>0</v>
      </c>
      <c r="F1503" s="1">
        <v>0</v>
      </c>
      <c r="G1503" s="2">
        <f t="shared" si="34"/>
        <v>25149.63624</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12492.37</v>
      </c>
      <c r="D1504" s="1">
        <v>0</v>
      </c>
      <c r="E1504" s="1">
        <v>0</v>
      </c>
      <c r="F1504" s="1">
        <v>0</v>
      </c>
      <c r="G1504" s="2">
        <f t="shared" si="34"/>
        <v>312.30925000000002</v>
      </c>
      <c r="H1504" s="2">
        <f t="shared" si="35"/>
        <v>0.37000000000080036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57388.959999999999</v>
      </c>
      <c r="D1507" s="1">
        <v>0</v>
      </c>
      <c r="E1507" s="1">
        <v>0</v>
      </c>
      <c r="F1507" s="1">
        <v>0</v>
      </c>
      <c r="G1507" s="2">
        <f t="shared" si="34"/>
        <v>1606.8908799999999</v>
      </c>
      <c r="H1507" s="2">
        <f t="shared" si="35"/>
        <v>4.0000000000873115E-2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6860.39</v>
      </c>
      <c r="D1509" s="1">
        <v>0</v>
      </c>
      <c r="E1509" s="1">
        <v>0</v>
      </c>
      <c r="F1509" s="1">
        <v>0</v>
      </c>
      <c r="G1509" s="2">
        <f t="shared" si="34"/>
        <v>205.8117</v>
      </c>
      <c r="H1509" s="2">
        <f t="shared" si="35"/>
        <v>0.39000000000032742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25925.78</v>
      </c>
      <c r="D1510" s="1">
        <v>0</v>
      </c>
      <c r="E1510" s="1">
        <v>0</v>
      </c>
      <c r="F1510" s="1">
        <v>0</v>
      </c>
      <c r="G1510" s="2">
        <f t="shared" si="34"/>
        <v>803.69917999999996</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579378.27999999933</v>
      </c>
      <c r="D1517" s="1">
        <v>0</v>
      </c>
      <c r="E1517" s="1">
        <v>0</v>
      </c>
      <c r="F1517" s="1">
        <v>0</v>
      </c>
      <c r="G1517" s="2">
        <f t="shared" si="34"/>
        <v>22016.374639999973</v>
      </c>
      <c r="H1517" s="2">
        <f t="shared" si="35"/>
        <v>0.27999999932944775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579378.28</v>
      </c>
      <c r="D1576" s="1">
        <v>0</v>
      </c>
      <c r="E1576" s="1">
        <v>0</v>
      </c>
      <c r="F1576" s="1">
        <v>0</v>
      </c>
      <c r="G1576" s="2">
        <f t="shared" si="34"/>
        <v>56199.693160000003</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579378.28</v>
      </c>
      <c r="D1578" s="1">
        <v>0</v>
      </c>
      <c r="E1578" s="1">
        <v>0</v>
      </c>
      <c r="F1578" s="1">
        <v>0</v>
      </c>
      <c r="G1578" s="2">
        <f t="shared" si="34"/>
        <v>57358.449720000004</v>
      </c>
      <c r="H1578" s="2">
        <f t="shared" si="35"/>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10186</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5843486</v>
      </c>
      <c r="I16" s="172">
        <f>'PR-RAS'!E6</f>
        <v>6239384.1799999997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5922467</v>
      </c>
      <c r="I17" s="172">
        <f>'PR-RAS'!E151</f>
        <v>6179174.379999999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30205</v>
      </c>
      <c r="I18" s="172">
        <f>'PR-RAS'!E645</f>
        <v>57191.350000000486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9757488</v>
      </c>
      <c r="I20" s="175">
        <f>BILANCA!E7</f>
        <v>9484119.9500000011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516476</v>
      </c>
      <c r="I21" s="177">
        <f>BILANCA!E68</f>
        <v>640709.63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483304</v>
      </c>
      <c r="I22" s="177">
        <f>BILANCA!E176</f>
        <v>579378.27999999991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9790660</v>
      </c>
      <c r="I23" s="179">
        <f>BILANCA!E237</f>
        <v>9545451.3000000007</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6012495</v>
      </c>
      <c r="I27" s="177">
        <f>'RAS-funkcijski'!E114</f>
        <v>6212397.1600000001</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6012495</v>
      </c>
      <c r="I28" s="181">
        <f>'RAS-funkcijski'!E141</f>
        <v>6212397.1600000001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483303.62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579378.27999999933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579378.28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65" zoomScaleNormal="100" workbookViewId="0">
      <selection activeCell="D643" sqref="D64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5843486</v>
      </c>
      <c r="E6" s="53">
        <f>E7+E44+E50+E82+E106+E124+E133+E139</f>
        <v>6239384.1799999997</v>
      </c>
      <c r="F6" s="54">
        <f t="shared" ref="F6:F131" si="0">IF(D6&lt;&gt;0,IF(E6/D6&gt;=100,"&gt;&gt;100",E6/D6*100),"-")</f>
        <v>106.77503428604089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5125007</v>
      </c>
      <c r="E50" s="53">
        <f>E51+E54+E59+E62+E65+E68+E71+E74+E77</f>
        <v>5616514.46</v>
      </c>
      <c r="F50" s="54">
        <f t="shared" si="0"/>
        <v>109.59037636436399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5125007</v>
      </c>
      <c r="E68" s="53">
        <f t="shared" si="15"/>
        <v>5478834.9500000002</v>
      </c>
      <c r="F68" s="54">
        <f t="shared" si="0"/>
        <v>106.90395057021387</v>
      </c>
    </row>
    <row r="69" spans="1:6" ht="12.75" customHeight="1" x14ac:dyDescent="0.2">
      <c r="A69" s="55" t="s">
        <v>181</v>
      </c>
      <c r="B69" s="87" t="s">
        <v>182</v>
      </c>
      <c r="C69" s="52" t="s">
        <v>181</v>
      </c>
      <c r="D69" s="244">
        <v>5079773</v>
      </c>
      <c r="E69" s="244">
        <v>5402730.9900000002</v>
      </c>
      <c r="F69" s="54">
        <f t="shared" si="0"/>
        <v>106.35772484321642</v>
      </c>
    </row>
    <row r="70" spans="1:6" ht="24" x14ac:dyDescent="0.2">
      <c r="A70" s="55" t="s">
        <v>183</v>
      </c>
      <c r="B70" s="87" t="s">
        <v>184</v>
      </c>
      <c r="C70" s="52" t="s">
        <v>183</v>
      </c>
      <c r="D70" s="244">
        <v>45234</v>
      </c>
      <c r="E70" s="244">
        <v>76103.960000000006</v>
      </c>
      <c r="F70" s="54">
        <f t="shared" si="0"/>
        <v>168.24503691913165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137679.51</v>
      </c>
      <c r="F74" s="54" t="str">
        <f t="shared" si="0"/>
        <v>-</v>
      </c>
    </row>
    <row r="75" spans="1:6" ht="12.75" customHeight="1" x14ac:dyDescent="0.2">
      <c r="A75" s="55" t="s">
        <v>193</v>
      </c>
      <c r="B75" s="87" t="s">
        <v>194</v>
      </c>
      <c r="C75" s="52" t="s">
        <v>193</v>
      </c>
      <c r="D75" s="244"/>
      <c r="E75" s="244">
        <v>137679.51</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11051</v>
      </c>
      <c r="E82" s="53">
        <f t="shared" si="19"/>
        <v>1900.35</v>
      </c>
      <c r="F82" s="54">
        <f t="shared" si="0"/>
        <v>17.196181341055109</v>
      </c>
    </row>
    <row r="83" spans="1:6" ht="12.75" customHeight="1" x14ac:dyDescent="0.2">
      <c r="A83" s="55">
        <v>641</v>
      </c>
      <c r="B83" s="87" t="s">
        <v>209</v>
      </c>
      <c r="C83" s="52" t="s">
        <v>210</v>
      </c>
      <c r="D83" s="53">
        <f t="shared" ref="D83:E83" si="20">SUM(D84:D90)</f>
        <v>1</v>
      </c>
      <c r="E83" s="53">
        <f t="shared" si="20"/>
        <v>0.35</v>
      </c>
      <c r="F83" s="54">
        <f t="shared" si="0"/>
        <v>35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0.35</v>
      </c>
      <c r="F85" s="54">
        <f t="shared" si="0"/>
        <v>35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11050</v>
      </c>
      <c r="E91" s="53">
        <f t="shared" si="21"/>
        <v>1900</v>
      </c>
      <c r="F91" s="54">
        <f t="shared" si="0"/>
        <v>17.194570135746606</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11050</v>
      </c>
      <c r="E93" s="244">
        <v>1900</v>
      </c>
      <c r="F93" s="54">
        <f t="shared" si="0"/>
        <v>17.194570135746606</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68346</v>
      </c>
      <c r="E106" s="53">
        <f t="shared" si="23"/>
        <v>101165.03</v>
      </c>
      <c r="F106" s="54">
        <f t="shared" si="0"/>
        <v>148.01894770725426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68346</v>
      </c>
      <c r="E112" s="53">
        <f t="shared" si="25"/>
        <v>101165.03</v>
      </c>
      <c r="F112" s="54">
        <f t="shared" si="0"/>
        <v>148.01894770725426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68346</v>
      </c>
      <c r="E117" s="244">
        <v>101165.03</v>
      </c>
      <c r="F117" s="54">
        <f t="shared" si="0"/>
        <v>148.01894770725426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2370</v>
      </c>
      <c r="E124" s="53">
        <f t="shared" si="27"/>
        <v>11571.5</v>
      </c>
      <c r="F124" s="54">
        <f t="shared" si="0"/>
        <v>488.24894514767936</v>
      </c>
    </row>
    <row r="125" spans="1:6" ht="12.75" customHeight="1" x14ac:dyDescent="0.2">
      <c r="A125" s="55">
        <v>661</v>
      </c>
      <c r="B125" s="88" t="s">
        <v>293</v>
      </c>
      <c r="C125" s="52" t="s">
        <v>294</v>
      </c>
      <c r="D125" s="53">
        <f t="shared" ref="D125:E125" si="28">SUM(D126:D127)</f>
        <v>2370</v>
      </c>
      <c r="E125" s="53">
        <f t="shared" si="28"/>
        <v>2191.5</v>
      </c>
      <c r="F125" s="54">
        <f t="shared" si="0"/>
        <v>92.468354430379748</v>
      </c>
    </row>
    <row r="126" spans="1:6" ht="12.75" customHeight="1" x14ac:dyDescent="0.2">
      <c r="A126" s="55">
        <v>6614</v>
      </c>
      <c r="B126" s="88" t="s">
        <v>295</v>
      </c>
      <c r="C126" s="52" t="s">
        <v>296</v>
      </c>
      <c r="D126" s="244">
        <v>2370</v>
      </c>
      <c r="E126" s="244">
        <v>2191.5</v>
      </c>
      <c r="F126" s="54">
        <f t="shared" si="0"/>
        <v>92.468354430379748</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9380</v>
      </c>
      <c r="F128" s="54" t="str">
        <f t="shared" si="0"/>
        <v>-</v>
      </c>
    </row>
    <row r="129" spans="1:6" ht="12.75" customHeight="1" x14ac:dyDescent="0.2">
      <c r="A129" s="55">
        <v>6631</v>
      </c>
      <c r="B129" s="88" t="s">
        <v>301</v>
      </c>
      <c r="C129" s="52" t="s">
        <v>302</v>
      </c>
      <c r="D129" s="244"/>
      <c r="E129" s="244">
        <v>9380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635196</v>
      </c>
      <c r="E133" s="53">
        <f t="shared" si="30"/>
        <v>508232.84</v>
      </c>
      <c r="F133" s="54">
        <f t="shared" ref="F133:F223" si="31">IF(D133&lt;&gt;0,IF(E133/D133&gt;=100,"&gt;&gt;100",E133/D133*100),"-")</f>
        <v>80.01197110813041</v>
      </c>
    </row>
    <row r="134" spans="1:6" ht="24" x14ac:dyDescent="0.2">
      <c r="A134" s="55">
        <v>671</v>
      </c>
      <c r="B134" s="234" t="s">
        <v>311</v>
      </c>
      <c r="C134" s="52" t="s">
        <v>312</v>
      </c>
      <c r="D134" s="53">
        <f t="shared" ref="D134:E134" si="32">SUM(D135:D137)</f>
        <v>635196</v>
      </c>
      <c r="E134" s="53">
        <f t="shared" si="32"/>
        <v>508232.84</v>
      </c>
      <c r="F134" s="54">
        <f t="shared" si="31"/>
        <v>80.01197110813041</v>
      </c>
    </row>
    <row r="135" spans="1:6" ht="12.75" customHeight="1" x14ac:dyDescent="0.2">
      <c r="A135" s="55">
        <v>6711</v>
      </c>
      <c r="B135" s="87" t="s">
        <v>313</v>
      </c>
      <c r="C135" s="52" t="s">
        <v>314</v>
      </c>
      <c r="D135" s="244">
        <v>635196</v>
      </c>
      <c r="E135" s="244">
        <v>508232.84</v>
      </c>
      <c r="F135" s="54">
        <f t="shared" si="31"/>
        <v>80.01197110813041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1516</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1516</v>
      </c>
      <c r="E150" s="244"/>
      <c r="F150" s="54">
        <f t="shared" si="31"/>
        <v>0</v>
      </c>
    </row>
    <row r="151" spans="1:6" ht="12.75" customHeight="1" x14ac:dyDescent="0.2">
      <c r="A151" s="55">
        <v>3</v>
      </c>
      <c r="B151" s="87" t="s">
        <v>345</v>
      </c>
      <c r="C151" s="52" t="s">
        <v>53</v>
      </c>
      <c r="D151" s="53">
        <f t="shared" ref="D151:E151" si="35">D152+D163+D196+D215+D224+D252+D263</f>
        <v>5922467</v>
      </c>
      <c r="E151" s="53">
        <f t="shared" si="35"/>
        <v>6179174.379999999</v>
      </c>
      <c r="F151" s="54">
        <f t="shared" si="31"/>
        <v>104.33446703882012</v>
      </c>
    </row>
    <row r="152" spans="1:6" ht="12.75" customHeight="1" x14ac:dyDescent="0.2">
      <c r="A152" s="55">
        <v>31</v>
      </c>
      <c r="B152" s="87" t="s">
        <v>346</v>
      </c>
      <c r="C152" s="52" t="s">
        <v>35</v>
      </c>
      <c r="D152" s="53">
        <f t="shared" ref="D152:E152" si="36">D153+D158+D159</f>
        <v>4815031</v>
      </c>
      <c r="E152" s="53">
        <f t="shared" si="36"/>
        <v>5072896.0899999989</v>
      </c>
      <c r="F152" s="54">
        <f t="shared" si="31"/>
        <v>105.3554191032207</v>
      </c>
    </row>
    <row r="153" spans="1:6" ht="12.75" customHeight="1" x14ac:dyDescent="0.2">
      <c r="A153" s="55">
        <v>311</v>
      </c>
      <c r="B153" s="87" t="s">
        <v>347</v>
      </c>
      <c r="C153" s="52" t="s">
        <v>348</v>
      </c>
      <c r="D153" s="53">
        <f t="shared" ref="D153:E153" si="37">SUM(D154:D157)</f>
        <v>3998538</v>
      </c>
      <c r="E153" s="53">
        <f t="shared" si="37"/>
        <v>4200511.8099999996</v>
      </c>
      <c r="F153" s="54">
        <f t="shared" si="31"/>
        <v>105.05119146047879</v>
      </c>
    </row>
    <row r="154" spans="1:6" ht="12.75" customHeight="1" x14ac:dyDescent="0.2">
      <c r="A154" s="55">
        <v>3111</v>
      </c>
      <c r="B154" s="87" t="s">
        <v>349</v>
      </c>
      <c r="C154" s="52" t="s">
        <v>350</v>
      </c>
      <c r="D154" s="244">
        <v>3925830</v>
      </c>
      <c r="E154" s="244">
        <v>4103090.07</v>
      </c>
      <c r="F154" s="54">
        <f t="shared" si="31"/>
        <v>104.515225315411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29634</v>
      </c>
      <c r="E156" s="244">
        <v>51695.63</v>
      </c>
      <c r="F156" s="54">
        <f t="shared" si="31"/>
        <v>174.44702031450362</v>
      </c>
    </row>
    <row r="157" spans="1:6" ht="12.75" customHeight="1" x14ac:dyDescent="0.2">
      <c r="A157" s="55">
        <v>3114</v>
      </c>
      <c r="B157" s="87" t="s">
        <v>355</v>
      </c>
      <c r="C157" s="52" t="s">
        <v>356</v>
      </c>
      <c r="D157" s="244">
        <v>43074</v>
      </c>
      <c r="E157" s="244">
        <v>45726.11</v>
      </c>
      <c r="F157" s="54">
        <f t="shared" si="31"/>
        <v>106.15710173190325</v>
      </c>
    </row>
    <row r="158" spans="1:6" ht="12.75" customHeight="1" x14ac:dyDescent="0.2">
      <c r="A158" s="55">
        <v>312</v>
      </c>
      <c r="B158" s="87" t="s">
        <v>357</v>
      </c>
      <c r="C158" s="52" t="s">
        <v>358</v>
      </c>
      <c r="D158" s="244">
        <v>161314</v>
      </c>
      <c r="E158" s="244">
        <v>188411.97</v>
      </c>
      <c r="F158" s="54">
        <f t="shared" si="31"/>
        <v>116.79827541316934</v>
      </c>
    </row>
    <row r="159" spans="1:6" ht="12.75" customHeight="1" x14ac:dyDescent="0.2">
      <c r="A159" s="55">
        <v>313</v>
      </c>
      <c r="B159" s="87" t="s">
        <v>359</v>
      </c>
      <c r="C159" s="52" t="s">
        <v>360</v>
      </c>
      <c r="D159" s="53">
        <f t="shared" ref="D159:E159" si="38">SUM(D160:D162)</f>
        <v>655179</v>
      </c>
      <c r="E159" s="53">
        <f t="shared" si="38"/>
        <v>683972.30999999994</v>
      </c>
      <c r="F159" s="54">
        <f t="shared" si="31"/>
        <v>104.39472418987788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655052</v>
      </c>
      <c r="E161" s="244">
        <v>683559.46</v>
      </c>
      <c r="F161" s="54">
        <f t="shared" si="31"/>
        <v>104.35193847206024</v>
      </c>
    </row>
    <row r="162" spans="1:6" ht="12.75" customHeight="1" x14ac:dyDescent="0.2">
      <c r="A162" s="55">
        <v>3133</v>
      </c>
      <c r="B162" s="87" t="s">
        <v>364</v>
      </c>
      <c r="C162" s="52" t="s">
        <v>365</v>
      </c>
      <c r="D162" s="244">
        <v>127</v>
      </c>
      <c r="E162" s="244">
        <v>412.85</v>
      </c>
      <c r="F162" s="54">
        <f t="shared" si="31"/>
        <v>325.07874015748035</v>
      </c>
    </row>
    <row r="163" spans="1:6" ht="12.75" customHeight="1" x14ac:dyDescent="0.2">
      <c r="A163" s="55">
        <v>32</v>
      </c>
      <c r="B163" s="87" t="s">
        <v>366</v>
      </c>
      <c r="C163" s="52" t="s">
        <v>367</v>
      </c>
      <c r="D163" s="53">
        <f t="shared" ref="D163:E163" si="39">D164+D169+D177+D187+D188</f>
        <v>1056194</v>
      </c>
      <c r="E163" s="53">
        <f t="shared" si="39"/>
        <v>1036408.36</v>
      </c>
      <c r="F163" s="54">
        <f t="shared" si="31"/>
        <v>98.126703995667469</v>
      </c>
    </row>
    <row r="164" spans="1:6" ht="12.75" customHeight="1" x14ac:dyDescent="0.2">
      <c r="A164" s="55">
        <v>321</v>
      </c>
      <c r="B164" s="87" t="s">
        <v>368</v>
      </c>
      <c r="C164" s="52" t="s">
        <v>369</v>
      </c>
      <c r="D164" s="53">
        <f t="shared" ref="D164:E164" si="40">SUM(D165:D168)</f>
        <v>331537</v>
      </c>
      <c r="E164" s="53">
        <f t="shared" si="40"/>
        <v>443246.44999999995</v>
      </c>
      <c r="F164" s="54">
        <f t="shared" si="31"/>
        <v>133.69441419811363</v>
      </c>
    </row>
    <row r="165" spans="1:6" ht="12.75" customHeight="1" x14ac:dyDescent="0.2">
      <c r="A165" s="55">
        <v>3211</v>
      </c>
      <c r="B165" s="87" t="s">
        <v>370</v>
      </c>
      <c r="C165" s="52" t="s">
        <v>371</v>
      </c>
      <c r="D165" s="244">
        <v>11417</v>
      </c>
      <c r="E165" s="244">
        <v>26931</v>
      </c>
      <c r="F165" s="54">
        <f t="shared" si="31"/>
        <v>235.88508364719277</v>
      </c>
    </row>
    <row r="166" spans="1:6" ht="12.75" customHeight="1" x14ac:dyDescent="0.2">
      <c r="A166" s="55">
        <v>3212</v>
      </c>
      <c r="B166" s="87" t="s">
        <v>372</v>
      </c>
      <c r="C166" s="52" t="s">
        <v>373</v>
      </c>
      <c r="D166" s="244">
        <v>185868</v>
      </c>
      <c r="E166" s="244">
        <v>253641.25</v>
      </c>
      <c r="F166" s="54">
        <f t="shared" si="31"/>
        <v>136.46310822734412</v>
      </c>
    </row>
    <row r="167" spans="1:6" ht="12.75" customHeight="1" x14ac:dyDescent="0.2">
      <c r="A167" s="55">
        <v>3213</v>
      </c>
      <c r="B167" s="87" t="s">
        <v>374</v>
      </c>
      <c r="C167" s="52" t="s">
        <v>375</v>
      </c>
      <c r="D167" s="244">
        <v>118154</v>
      </c>
      <c r="E167" s="244">
        <v>136730.46</v>
      </c>
      <c r="F167" s="54">
        <f t="shared" si="31"/>
        <v>115.72224385124498</v>
      </c>
    </row>
    <row r="168" spans="1:6" ht="12.75" customHeight="1" x14ac:dyDescent="0.2">
      <c r="A168" s="55">
        <v>3214</v>
      </c>
      <c r="B168" s="87" t="s">
        <v>376</v>
      </c>
      <c r="C168" s="52" t="s">
        <v>377</v>
      </c>
      <c r="D168" s="244">
        <v>16098</v>
      </c>
      <c r="E168" s="244">
        <v>25943.74</v>
      </c>
      <c r="F168" s="54">
        <f t="shared" si="31"/>
        <v>161.16126226860482</v>
      </c>
    </row>
    <row r="169" spans="1:6" ht="12.75" customHeight="1" x14ac:dyDescent="0.2">
      <c r="A169" s="55">
        <v>322</v>
      </c>
      <c r="B169" s="87" t="s">
        <v>378</v>
      </c>
      <c r="C169" s="52" t="s">
        <v>379</v>
      </c>
      <c r="D169" s="53">
        <f t="shared" ref="D169:E169" si="41">SUM(D170:D176)</f>
        <v>437984</v>
      </c>
      <c r="E169" s="53">
        <f t="shared" si="41"/>
        <v>369952.83999999997</v>
      </c>
      <c r="F169" s="54">
        <f t="shared" si="31"/>
        <v>84.467204281434931</v>
      </c>
    </row>
    <row r="170" spans="1:6" ht="12.75" customHeight="1" x14ac:dyDescent="0.2">
      <c r="A170" s="55">
        <v>3221</v>
      </c>
      <c r="B170" s="87" t="s">
        <v>380</v>
      </c>
      <c r="C170" s="52" t="s">
        <v>381</v>
      </c>
      <c r="D170" s="244">
        <v>38747</v>
      </c>
      <c r="E170" s="244">
        <v>41651.769999999997</v>
      </c>
      <c r="F170" s="54">
        <f t="shared" si="31"/>
        <v>107.49676103956433</v>
      </c>
    </row>
    <row r="171" spans="1:6" ht="12.75" customHeight="1" x14ac:dyDescent="0.2">
      <c r="A171" s="55">
        <v>3222</v>
      </c>
      <c r="B171" s="87" t="s">
        <v>382</v>
      </c>
      <c r="C171" s="52" t="s">
        <v>383</v>
      </c>
      <c r="D171" s="244">
        <v>197336</v>
      </c>
      <c r="E171" s="244">
        <v>194801.27</v>
      </c>
      <c r="F171" s="54">
        <f t="shared" si="31"/>
        <v>98.715525803705347</v>
      </c>
    </row>
    <row r="172" spans="1:6" ht="12.75" customHeight="1" x14ac:dyDescent="0.2">
      <c r="A172" s="55">
        <v>3223</v>
      </c>
      <c r="B172" s="87" t="s">
        <v>384</v>
      </c>
      <c r="C172" s="52" t="s">
        <v>385</v>
      </c>
      <c r="D172" s="244">
        <v>140725</v>
      </c>
      <c r="E172" s="244">
        <v>120293.24</v>
      </c>
      <c r="F172" s="54">
        <f t="shared" si="31"/>
        <v>85.481073014745078</v>
      </c>
    </row>
    <row r="173" spans="1:6" ht="12.75" customHeight="1" x14ac:dyDescent="0.2">
      <c r="A173" s="55">
        <v>3224</v>
      </c>
      <c r="B173" s="87" t="s">
        <v>386</v>
      </c>
      <c r="C173" s="52" t="s">
        <v>387</v>
      </c>
      <c r="D173" s="244">
        <v>46873</v>
      </c>
      <c r="E173" s="244">
        <v>9450</v>
      </c>
      <c r="F173" s="54">
        <f t="shared" si="31"/>
        <v>20.160860196701726</v>
      </c>
    </row>
    <row r="174" spans="1:6" ht="12.75" customHeight="1" x14ac:dyDescent="0.2">
      <c r="A174" s="55">
        <v>3225</v>
      </c>
      <c r="B174" s="87" t="s">
        <v>388</v>
      </c>
      <c r="C174" s="52" t="s">
        <v>389</v>
      </c>
      <c r="D174" s="244">
        <v>9631</v>
      </c>
      <c r="E174" s="244">
        <v>2410.65</v>
      </c>
      <c r="F174" s="54">
        <f t="shared" si="31"/>
        <v>25.030111099574292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4672</v>
      </c>
      <c r="E176" s="244">
        <v>1345.91</v>
      </c>
      <c r="F176" s="54">
        <f t="shared" si="31"/>
        <v>28.808005136986303</v>
      </c>
    </row>
    <row r="177" spans="1:6" ht="12.75" customHeight="1" x14ac:dyDescent="0.2">
      <c r="A177" s="55">
        <v>323</v>
      </c>
      <c r="B177" s="87" t="s">
        <v>394</v>
      </c>
      <c r="C177" s="52" t="s">
        <v>395</v>
      </c>
      <c r="D177" s="53">
        <f t="shared" ref="D177:E177" si="42">SUM(D178:D186)</f>
        <v>165674</v>
      </c>
      <c r="E177" s="53">
        <f t="shared" si="42"/>
        <v>137496.41999999998</v>
      </c>
      <c r="F177" s="54">
        <f t="shared" si="31"/>
        <v>82.992153264845413</v>
      </c>
    </row>
    <row r="178" spans="1:6" ht="12.75" customHeight="1" x14ac:dyDescent="0.2">
      <c r="A178" s="55">
        <v>3231</v>
      </c>
      <c r="B178" s="87" t="s">
        <v>396</v>
      </c>
      <c r="C178" s="52" t="s">
        <v>397</v>
      </c>
      <c r="D178" s="244">
        <v>19871</v>
      </c>
      <c r="E178" s="244">
        <v>18799.509999999998</v>
      </c>
      <c r="F178" s="54">
        <f t="shared" si="31"/>
        <v>94.607770117256294</v>
      </c>
    </row>
    <row r="179" spans="1:6" ht="12.75" customHeight="1" x14ac:dyDescent="0.2">
      <c r="A179" s="55">
        <v>3232</v>
      </c>
      <c r="B179" s="87" t="s">
        <v>398</v>
      </c>
      <c r="C179" s="52" t="s">
        <v>399</v>
      </c>
      <c r="D179" s="244">
        <v>67735</v>
      </c>
      <c r="E179" s="244">
        <v>6941.28</v>
      </c>
      <c r="F179" s="54">
        <f t="shared" si="31"/>
        <v>10.247700597918358</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34425</v>
      </c>
      <c r="E181" s="244">
        <v>26367.29</v>
      </c>
      <c r="F181" s="54">
        <f t="shared" si="31"/>
        <v>76.593435003631086</v>
      </c>
    </row>
    <row r="182" spans="1:6" ht="12.75" customHeight="1" x14ac:dyDescent="0.2">
      <c r="A182" s="55">
        <v>3235</v>
      </c>
      <c r="B182" s="87" t="s">
        <v>404</v>
      </c>
      <c r="C182" s="52" t="s">
        <v>405</v>
      </c>
      <c r="D182" s="244">
        <v>12821</v>
      </c>
      <c r="E182" s="244">
        <v>12820.92</v>
      </c>
      <c r="F182" s="54">
        <f t="shared" si="31"/>
        <v>99.999376023711093</v>
      </c>
    </row>
    <row r="183" spans="1:6" ht="12.75" customHeight="1" x14ac:dyDescent="0.2">
      <c r="A183" s="55">
        <v>3236</v>
      </c>
      <c r="B183" s="87" t="s">
        <v>406</v>
      </c>
      <c r="C183" s="52" t="s">
        <v>407</v>
      </c>
      <c r="D183" s="244">
        <v>14608</v>
      </c>
      <c r="E183" s="244">
        <v>26670</v>
      </c>
      <c r="F183" s="54">
        <f t="shared" si="31"/>
        <v>182.57119386637459</v>
      </c>
    </row>
    <row r="184" spans="1:6" ht="12.75" customHeight="1" x14ac:dyDescent="0.2">
      <c r="A184" s="55">
        <v>3237</v>
      </c>
      <c r="B184" s="87" t="s">
        <v>408</v>
      </c>
      <c r="C184" s="52" t="s">
        <v>409</v>
      </c>
      <c r="D184" s="244">
        <v>4837</v>
      </c>
      <c r="E184" s="244">
        <v>31788.959999999999</v>
      </c>
      <c r="F184" s="54">
        <f t="shared" si="31"/>
        <v>657.20405209840806</v>
      </c>
    </row>
    <row r="185" spans="1:6" ht="12.75" customHeight="1" x14ac:dyDescent="0.2">
      <c r="A185" s="55">
        <v>3238</v>
      </c>
      <c r="B185" s="87" t="s">
        <v>410</v>
      </c>
      <c r="C185" s="52" t="s">
        <v>411</v>
      </c>
      <c r="D185" s="244">
        <v>11377</v>
      </c>
      <c r="E185" s="244">
        <v>10065.959999999999</v>
      </c>
      <c r="F185" s="54">
        <f t="shared" si="31"/>
        <v>88.476399753889424</v>
      </c>
    </row>
    <row r="186" spans="1:6" ht="12.75" customHeight="1" x14ac:dyDescent="0.2">
      <c r="A186" s="55">
        <v>3239</v>
      </c>
      <c r="B186" s="87" t="s">
        <v>412</v>
      </c>
      <c r="C186" s="52" t="s">
        <v>413</v>
      </c>
      <c r="D186" s="244"/>
      <c r="E186" s="244">
        <v>4042.5</v>
      </c>
      <c r="F186" s="54" t="str">
        <f t="shared" si="31"/>
        <v>-</v>
      </c>
    </row>
    <row r="187" spans="1:6" ht="12.75" customHeight="1" x14ac:dyDescent="0.2">
      <c r="A187" s="55">
        <v>324</v>
      </c>
      <c r="B187" s="87" t="s">
        <v>414</v>
      </c>
      <c r="C187" s="52" t="s">
        <v>415</v>
      </c>
      <c r="D187" s="244">
        <v>95107</v>
      </c>
      <c r="E187" s="244">
        <v>49832.49</v>
      </c>
      <c r="F187" s="54">
        <f t="shared" si="31"/>
        <v>52.396237921498944</v>
      </c>
    </row>
    <row r="188" spans="1:6" ht="12.75" customHeight="1" x14ac:dyDescent="0.2">
      <c r="A188" s="55">
        <v>329</v>
      </c>
      <c r="B188" s="87" t="s">
        <v>416</v>
      </c>
      <c r="C188" s="52" t="s">
        <v>417</v>
      </c>
      <c r="D188" s="53">
        <f t="shared" ref="D188:E188" si="43">SUM(D189:D195)</f>
        <v>25892</v>
      </c>
      <c r="E188" s="53">
        <f t="shared" si="43"/>
        <v>35880.159999999996</v>
      </c>
      <c r="F188" s="54">
        <f t="shared" si="31"/>
        <v>138.5762397651784</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7100</v>
      </c>
      <c r="E190" s="244">
        <v>6650.32</v>
      </c>
      <c r="F190" s="54">
        <f t="shared" si="31"/>
        <v>93.666478873239427</v>
      </c>
    </row>
    <row r="191" spans="1:6" ht="12.75" customHeight="1" x14ac:dyDescent="0.2">
      <c r="A191" s="55">
        <v>3293</v>
      </c>
      <c r="B191" s="87" t="s">
        <v>422</v>
      </c>
      <c r="C191" s="52" t="s">
        <v>423</v>
      </c>
      <c r="D191" s="244">
        <v>116</v>
      </c>
      <c r="E191" s="244"/>
      <c r="F191" s="54">
        <f t="shared" si="31"/>
        <v>0</v>
      </c>
    </row>
    <row r="192" spans="1:6" ht="12.75" customHeight="1" x14ac:dyDescent="0.2">
      <c r="A192" s="55">
        <v>3294</v>
      </c>
      <c r="B192" s="87" t="s">
        <v>424</v>
      </c>
      <c r="C192" s="52" t="s">
        <v>425</v>
      </c>
      <c r="D192" s="244">
        <v>370</v>
      </c>
      <c r="E192" s="244">
        <v>770</v>
      </c>
      <c r="F192" s="54">
        <f t="shared" si="31"/>
        <v>208.10810810810813</v>
      </c>
    </row>
    <row r="193" spans="1:6" ht="12.75" customHeight="1" x14ac:dyDescent="0.2">
      <c r="A193" s="55">
        <v>3295</v>
      </c>
      <c r="B193" s="87" t="s">
        <v>426</v>
      </c>
      <c r="C193" s="52" t="s">
        <v>427</v>
      </c>
      <c r="D193" s="244">
        <v>13562</v>
      </c>
      <c r="E193" s="244">
        <v>12412.5</v>
      </c>
      <c r="F193" s="54">
        <f t="shared" si="31"/>
        <v>91.524111487981116</v>
      </c>
    </row>
    <row r="194" spans="1:6" ht="12.75" customHeight="1" x14ac:dyDescent="0.2">
      <c r="A194" s="55" t="s">
        <v>428</v>
      </c>
      <c r="B194" s="87" t="s">
        <v>429</v>
      </c>
      <c r="C194" s="52" t="s">
        <v>428</v>
      </c>
      <c r="D194" s="244">
        <v>3906</v>
      </c>
      <c r="E194" s="244">
        <v>14687.49</v>
      </c>
      <c r="F194" s="54">
        <f t="shared" si="31"/>
        <v>376.02380952380952</v>
      </c>
    </row>
    <row r="195" spans="1:6" ht="12.75" customHeight="1" x14ac:dyDescent="0.2">
      <c r="A195" s="55">
        <v>3299</v>
      </c>
      <c r="B195" s="87" t="s">
        <v>430</v>
      </c>
      <c r="C195" s="52" t="s">
        <v>431</v>
      </c>
      <c r="D195" s="244">
        <v>838</v>
      </c>
      <c r="E195" s="244">
        <v>1359.85</v>
      </c>
      <c r="F195" s="54">
        <f t="shared" si="31"/>
        <v>162.27326968973745</v>
      </c>
    </row>
    <row r="196" spans="1:6" ht="12.75" customHeight="1" x14ac:dyDescent="0.2">
      <c r="A196" s="55">
        <v>34</v>
      </c>
      <c r="B196" s="234" t="s">
        <v>432</v>
      </c>
      <c r="C196" s="52" t="s">
        <v>433</v>
      </c>
      <c r="D196" s="53">
        <f t="shared" ref="D196:E196" si="44">D197+D202+D210</f>
        <v>6137</v>
      </c>
      <c r="E196" s="53">
        <f t="shared" si="44"/>
        <v>12480.97</v>
      </c>
      <c r="F196" s="54">
        <f t="shared" si="31"/>
        <v>203.37249470425286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6137</v>
      </c>
      <c r="E210" s="53">
        <f t="shared" si="47"/>
        <v>12480.97</v>
      </c>
      <c r="F210" s="54">
        <f t="shared" si="31"/>
        <v>203.37249470425286</v>
      </c>
    </row>
    <row r="211" spans="1:6" ht="12.75" customHeight="1" x14ac:dyDescent="0.2">
      <c r="A211" s="55">
        <v>3431</v>
      </c>
      <c r="B211" s="234" t="s">
        <v>462</v>
      </c>
      <c r="C211" s="52" t="s">
        <v>463</v>
      </c>
      <c r="D211" s="244">
        <v>3024</v>
      </c>
      <c r="E211" s="244">
        <v>3136.4</v>
      </c>
      <c r="F211" s="54">
        <f t="shared" si="31"/>
        <v>103.71693121693121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3113</v>
      </c>
      <c r="E213" s="244">
        <v>9331.17</v>
      </c>
      <c r="F213" s="54">
        <f t="shared" si="31"/>
        <v>299.7484741407003</v>
      </c>
    </row>
    <row r="214" spans="1:6" ht="12.75" customHeight="1" x14ac:dyDescent="0.2">
      <c r="A214" s="55">
        <v>3434</v>
      </c>
      <c r="B214" s="87" t="s">
        <v>468</v>
      </c>
      <c r="C214" s="52" t="s">
        <v>469</v>
      </c>
      <c r="D214" s="244"/>
      <c r="E214" s="244">
        <v>13.4</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45105</v>
      </c>
      <c r="E252" s="53">
        <f t="shared" si="63"/>
        <v>57388.959999999999</v>
      </c>
      <c r="F252" s="54">
        <f t="shared" ref="F252:F258" si="64">IF(D252&lt;&gt;0,IF(E252/D252&gt;=100,"&gt;&gt;100",E252/D252*100),"-")</f>
        <v>127.23414255625762</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45105</v>
      </c>
      <c r="E259" s="53">
        <f t="shared" si="66"/>
        <v>57388.959999999999</v>
      </c>
      <c r="F259" s="54">
        <f t="shared" ref="F259:F262" si="67">IF(D259&lt;&gt;0,IF(E259/D259&gt;=100,"&gt;&gt;100",E259/D259*100),"-")</f>
        <v>127.23414255625762</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45105</v>
      </c>
      <c r="E261" s="244">
        <v>57388.959999999999</v>
      </c>
      <c r="F261" s="54">
        <f t="shared" si="67"/>
        <v>127.23414255625762</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5922467</v>
      </c>
      <c r="E289" s="53">
        <f t="shared" si="79"/>
        <v>6179174.379999999</v>
      </c>
      <c r="F289" s="54">
        <f t="shared" si="76"/>
        <v>104.33446703882012</v>
      </c>
    </row>
    <row r="290" spans="1:6" ht="12.75" customHeight="1" x14ac:dyDescent="0.2">
      <c r="A290" s="55" t="s">
        <v>605</v>
      </c>
      <c r="B290" s="87" t="s">
        <v>616</v>
      </c>
      <c r="C290" s="52" t="s">
        <v>617</v>
      </c>
      <c r="D290" s="53">
        <f>IF(D6&gt;=D289,D6-D289,0)</f>
        <v>0</v>
      </c>
      <c r="E290" s="53">
        <f>IF(E6&gt;=E289,E6-E289,0)</f>
        <v>60209.800000000745</v>
      </c>
      <c r="F290" s="54" t="str">
        <f t="shared" si="76"/>
        <v>-</v>
      </c>
    </row>
    <row r="291" spans="1:6" ht="12.75" customHeight="1" x14ac:dyDescent="0.2">
      <c r="A291" s="55" t="s">
        <v>605</v>
      </c>
      <c r="B291" s="87" t="s">
        <v>618</v>
      </c>
      <c r="C291" s="52" t="s">
        <v>619</v>
      </c>
      <c r="D291" s="53">
        <f>IF(D289&gt;=D6,D289-D6,0)</f>
        <v>78981</v>
      </c>
      <c r="E291" s="53">
        <f>IF(E289&gt;=E6,E289-E6,0)</f>
        <v>0</v>
      </c>
      <c r="F291" s="54">
        <f t="shared" si="76"/>
        <v>0</v>
      </c>
    </row>
    <row r="292" spans="1:6" ht="12.75" customHeight="1" x14ac:dyDescent="0.2">
      <c r="A292" s="55">
        <v>92211</v>
      </c>
      <c r="B292" s="87" t="s">
        <v>620</v>
      </c>
      <c r="C292" s="52" t="s">
        <v>621</v>
      </c>
      <c r="D292" s="244">
        <v>199214</v>
      </c>
      <c r="E292" s="244">
        <v>30204.33</v>
      </c>
      <c r="F292" s="54">
        <f t="shared" si="76"/>
        <v>15.16175068017308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2968</v>
      </c>
      <c r="E294" s="244">
        <v>4140</v>
      </c>
      <c r="F294" s="54">
        <f t="shared" si="76"/>
        <v>139.48787061994611</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90028</v>
      </c>
      <c r="E350" s="53">
        <f t="shared" si="95"/>
        <v>33222.78</v>
      </c>
      <c r="F350" s="54">
        <f t="shared" si="81"/>
        <v>36.902719154040966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90028</v>
      </c>
      <c r="E363" s="53">
        <f t="shared" si="99"/>
        <v>33222.78</v>
      </c>
      <c r="F363" s="54">
        <f t="shared" si="81"/>
        <v>36.902719154040966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36687</v>
      </c>
      <c r="E369" s="53">
        <f t="shared" si="101"/>
        <v>13704.720000000001</v>
      </c>
      <c r="F369" s="54">
        <f t="shared" si="81"/>
        <v>37.355793605364305</v>
      </c>
    </row>
    <row r="370" spans="1:6" ht="12.75" customHeight="1" x14ac:dyDescent="0.2">
      <c r="A370" s="55">
        <v>4221</v>
      </c>
      <c r="B370" s="87" t="s">
        <v>671</v>
      </c>
      <c r="C370" s="52" t="s">
        <v>763</v>
      </c>
      <c r="D370" s="244">
        <v>17694</v>
      </c>
      <c r="E370" s="244">
        <v>12281.77</v>
      </c>
      <c r="F370" s="54">
        <f t="shared" si="81"/>
        <v>69.412060585509209</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v>700</v>
      </c>
      <c r="E373" s="244"/>
      <c r="F373" s="54">
        <f t="shared" si="81"/>
        <v>0</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3873</v>
      </c>
      <c r="E375" s="244"/>
      <c r="F375" s="54">
        <f t="shared" si="81"/>
        <v>0</v>
      </c>
    </row>
    <row r="376" spans="1:6" ht="12.75" customHeight="1" x14ac:dyDescent="0.2">
      <c r="A376" s="55">
        <v>4227</v>
      </c>
      <c r="B376" s="234" t="s">
        <v>683</v>
      </c>
      <c r="C376" s="52" t="s">
        <v>770</v>
      </c>
      <c r="D376" s="244">
        <v>14420</v>
      </c>
      <c r="E376" s="244">
        <v>1422.95</v>
      </c>
      <c r="F376" s="54">
        <f t="shared" si="81"/>
        <v>9.8678918169209435</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53341</v>
      </c>
      <c r="E383" s="53">
        <f t="shared" si="103"/>
        <v>19518.060000000001</v>
      </c>
      <c r="F383" s="54">
        <f t="shared" si="81"/>
        <v>36.591102529011451</v>
      </c>
    </row>
    <row r="384" spans="1:6" ht="12.75" customHeight="1" x14ac:dyDescent="0.2">
      <c r="A384" s="55">
        <v>4241</v>
      </c>
      <c r="B384" s="87" t="s">
        <v>780</v>
      </c>
      <c r="C384" s="52" t="s">
        <v>781</v>
      </c>
      <c r="D384" s="244">
        <v>53341</v>
      </c>
      <c r="E384" s="244">
        <v>19518.060000000001</v>
      </c>
      <c r="F384" s="54">
        <f t="shared" si="81"/>
        <v>36.591102529011451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90028</v>
      </c>
      <c r="E408" s="53">
        <f t="shared" si="111"/>
        <v>33222.78</v>
      </c>
      <c r="F408" s="54">
        <f t="shared" si="81"/>
        <v>36.902719154040966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5843486</v>
      </c>
      <c r="E412" s="53">
        <f>E6+E298</f>
        <v>6239384.1799999997</v>
      </c>
      <c r="F412" s="54">
        <f t="shared" si="81"/>
        <v>106.77503428604089</v>
      </c>
    </row>
    <row r="413" spans="1:6" ht="12.75" customHeight="1" x14ac:dyDescent="0.2">
      <c r="A413" s="55" t="s">
        <v>605</v>
      </c>
      <c r="B413" s="87" t="s">
        <v>828</v>
      </c>
      <c r="C413" s="52" t="s">
        <v>829</v>
      </c>
      <c r="D413" s="53">
        <f t="shared" ref="D413:E413" si="112">D289+D350</f>
        <v>6012495</v>
      </c>
      <c r="E413" s="53">
        <f t="shared" si="112"/>
        <v>6212397.1599999992</v>
      </c>
      <c r="F413" s="54">
        <f t="shared" si="81"/>
        <v>103.32477881478485</v>
      </c>
    </row>
    <row r="414" spans="1:6" ht="12.75" customHeight="1" x14ac:dyDescent="0.2">
      <c r="A414" s="55" t="s">
        <v>605</v>
      </c>
      <c r="B414" s="87" t="s">
        <v>830</v>
      </c>
      <c r="C414" s="52" t="s">
        <v>831</v>
      </c>
      <c r="D414" s="53">
        <f t="shared" ref="D414:E414" si="113">IF(D412&gt;=D413,D412-D413,0)</f>
        <v>0</v>
      </c>
      <c r="E414" s="53">
        <f t="shared" si="113"/>
        <v>26987.020000000484</v>
      </c>
      <c r="F414" s="54" t="str">
        <f t="shared" si="81"/>
        <v>-</v>
      </c>
    </row>
    <row r="415" spans="1:6" ht="12.75" customHeight="1" x14ac:dyDescent="0.2">
      <c r="A415" s="55" t="s">
        <v>605</v>
      </c>
      <c r="B415" s="87" t="s">
        <v>832</v>
      </c>
      <c r="C415" s="52" t="s">
        <v>833</v>
      </c>
      <c r="D415" s="53">
        <f t="shared" ref="D415:E415" si="114">IF(D413&gt;=D412,D413-D412,0)</f>
        <v>169009</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199214</v>
      </c>
      <c r="E416" s="53">
        <f t="shared" si="115"/>
        <v>30204.33</v>
      </c>
      <c r="F416" s="54">
        <f t="shared" si="81"/>
        <v>15.16175068017308</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2968</v>
      </c>
      <c r="E418" s="64">
        <f t="shared" si="117"/>
        <v>4140</v>
      </c>
      <c r="F418" s="59">
        <f t="shared" si="81"/>
        <v>139.48787061994611</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5843486</v>
      </c>
      <c r="E639" s="53">
        <f t="shared" si="180"/>
        <v>6239384.1799999997</v>
      </c>
      <c r="F639" s="54">
        <f t="shared" si="119"/>
        <v>106.77503428604089</v>
      </c>
    </row>
    <row r="640" spans="1:6" ht="12.75" customHeight="1" x14ac:dyDescent="0.2">
      <c r="A640" s="55" t="s">
        <v>605</v>
      </c>
      <c r="B640" s="87" t="s">
        <v>1274</v>
      </c>
      <c r="C640" s="52" t="s">
        <v>1275</v>
      </c>
      <c r="D640" s="53">
        <f t="shared" ref="D640:E640" si="181">D413+D528</f>
        <v>6012495</v>
      </c>
      <c r="E640" s="53">
        <f t="shared" si="181"/>
        <v>6212397.1599999992</v>
      </c>
      <c r="F640" s="54">
        <f t="shared" si="119"/>
        <v>103.32477881478485</v>
      </c>
    </row>
    <row r="641" spans="1:6" ht="12.75" customHeight="1" x14ac:dyDescent="0.2">
      <c r="A641" s="55" t="s">
        <v>605</v>
      </c>
      <c r="B641" s="87" t="s">
        <v>1276</v>
      </c>
      <c r="C641" s="52" t="s">
        <v>1277</v>
      </c>
      <c r="D641" s="53">
        <f t="shared" ref="D641:E641" si="182">IF(D639&gt;=D640,D639-D640,0)</f>
        <v>0</v>
      </c>
      <c r="E641" s="53">
        <f t="shared" si="182"/>
        <v>26987.020000000484</v>
      </c>
      <c r="F641" s="54" t="str">
        <f t="shared" si="119"/>
        <v>-</v>
      </c>
    </row>
    <row r="642" spans="1:6" ht="12.75" customHeight="1" x14ac:dyDescent="0.2">
      <c r="A642" s="55" t="s">
        <v>605</v>
      </c>
      <c r="B642" s="87" t="s">
        <v>1278</v>
      </c>
      <c r="C642" s="52" t="s">
        <v>1279</v>
      </c>
      <c r="D642" s="53">
        <f t="shared" ref="D642:E642" si="183">IF(D640&gt;=D639,D640-D639,0)</f>
        <v>169009</v>
      </c>
      <c r="E642" s="53">
        <f t="shared" si="183"/>
        <v>0</v>
      </c>
      <c r="F642" s="54">
        <f t="shared" si="119"/>
        <v>0</v>
      </c>
    </row>
    <row r="643" spans="1:6" ht="24" x14ac:dyDescent="0.2">
      <c r="A643" s="62" t="s">
        <v>1280</v>
      </c>
      <c r="B643" s="87" t="s">
        <v>1281</v>
      </c>
      <c r="C643" s="63" t="s">
        <v>1280</v>
      </c>
      <c r="D643" s="53">
        <f t="shared" ref="D643:E643" si="184">IF(D416-D417+D637-D638&gt;=0,D416-D417+D637-D638,0)</f>
        <v>199214</v>
      </c>
      <c r="E643" s="53">
        <f t="shared" si="184"/>
        <v>30204.33</v>
      </c>
      <c r="F643" s="54">
        <f t="shared" si="119"/>
        <v>15.16175068017308</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30205</v>
      </c>
      <c r="E645" s="53">
        <f t="shared" si="186"/>
        <v>57191.350000000486</v>
      </c>
      <c r="F645" s="54">
        <f t="shared" si="119"/>
        <v>189.34398278430885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410717</v>
      </c>
      <c r="E647" s="245">
        <v>468937.1</v>
      </c>
      <c r="F647" s="59">
        <f t="shared" si="119"/>
        <v>114.17523501583815</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224310</v>
      </c>
      <c r="E649" s="244">
        <v>81858.179999999993</v>
      </c>
      <c r="F649" s="54">
        <f t="shared" ref="F649:F724" si="188">IF(D649&lt;&gt;0,IF(E649/D649&gt;=100,"&gt;&gt;100",E649/D649*100),"-")</f>
        <v>36.493326200347731</v>
      </c>
    </row>
    <row r="650" spans="1:6" ht="12.75" customHeight="1" x14ac:dyDescent="0.2">
      <c r="A650" s="55" t="s">
        <v>1293</v>
      </c>
      <c r="B650" s="87" t="s">
        <v>1294</v>
      </c>
      <c r="C650" s="52" t="s">
        <v>1293</v>
      </c>
      <c r="D650" s="244">
        <v>5655684</v>
      </c>
      <c r="E650" s="244">
        <v>6051614.7699999996</v>
      </c>
      <c r="F650" s="54">
        <f t="shared" si="188"/>
        <v>107.00058153885541</v>
      </c>
    </row>
    <row r="651" spans="1:6" ht="12.75" customHeight="1" x14ac:dyDescent="0.2">
      <c r="A651" s="55" t="s">
        <v>1295</v>
      </c>
      <c r="B651" s="87" t="s">
        <v>1296</v>
      </c>
      <c r="C651" s="52" t="s">
        <v>1295</v>
      </c>
      <c r="D651" s="244">
        <v>5798136</v>
      </c>
      <c r="E651" s="244">
        <v>6029104.1200000001</v>
      </c>
      <c r="F651" s="54">
        <f t="shared" si="188"/>
        <v>103.98348917652156</v>
      </c>
    </row>
    <row r="652" spans="1:6" ht="24" x14ac:dyDescent="0.2">
      <c r="A652" s="55">
        <v>11</v>
      </c>
      <c r="B652" s="87" t="s">
        <v>1297</v>
      </c>
      <c r="C652" s="52" t="s">
        <v>1298</v>
      </c>
      <c r="D652" s="53">
        <f t="shared" ref="D652:E652" si="189">+D649+D650-D651</f>
        <v>81858</v>
      </c>
      <c r="E652" s="53">
        <f t="shared" si="189"/>
        <v>104368.82999999914</v>
      </c>
      <c r="F652" s="54">
        <f t="shared" si="188"/>
        <v>127.49985340467533</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44</v>
      </c>
      <c r="E654" s="264">
        <v>48</v>
      </c>
      <c r="F654" s="54">
        <f t="shared" si="188"/>
        <v>109.09090909090908</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32</v>
      </c>
      <c r="E656" s="264">
        <v>37</v>
      </c>
      <c r="F656" s="54">
        <f t="shared" si="188"/>
        <v>115.625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5065773</v>
      </c>
      <c r="E675" s="244">
        <v>5377730.9900000002</v>
      </c>
      <c r="F675" s="54">
        <f t="shared" si="188"/>
        <v>106.15815177663903</v>
      </c>
    </row>
    <row r="676" spans="1:6" ht="24" x14ac:dyDescent="0.2">
      <c r="A676" s="55">
        <v>63613</v>
      </c>
      <c r="B676" s="234" t="s">
        <v>1346</v>
      </c>
      <c r="C676" s="52" t="s">
        <v>1347</v>
      </c>
      <c r="D676" s="244">
        <v>14000</v>
      </c>
      <c r="E676" s="244">
        <v>25000</v>
      </c>
      <c r="F676" s="54">
        <f t="shared" si="188"/>
        <v>178.57142857142858</v>
      </c>
    </row>
    <row r="677" spans="1:6" ht="24" x14ac:dyDescent="0.2">
      <c r="A677" s="55">
        <v>63622</v>
      </c>
      <c r="B677" s="234" t="s">
        <v>1348</v>
      </c>
      <c r="C677" s="52" t="s">
        <v>1349</v>
      </c>
      <c r="D677" s="244">
        <v>35234</v>
      </c>
      <c r="E677" s="244">
        <v>76103.960000000006</v>
      </c>
      <c r="F677" s="54">
        <f t="shared" si="188"/>
        <v>215.99579951183517</v>
      </c>
    </row>
    <row r="678" spans="1:6" ht="24" x14ac:dyDescent="0.2">
      <c r="A678" s="55">
        <v>63623</v>
      </c>
      <c r="B678" s="234" t="s">
        <v>1350</v>
      </c>
      <c r="C678" s="52" t="s">
        <v>1351</v>
      </c>
      <c r="D678" s="244">
        <v>10000</v>
      </c>
      <c r="E678" s="244"/>
      <c r="F678" s="54">
        <f t="shared" si="188"/>
        <v>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137679.51</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68346</v>
      </c>
      <c r="E710" s="244">
        <v>101165.03</v>
      </c>
      <c r="F710" s="54">
        <f t="shared" si="188"/>
        <v>148.01894770725426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3703</v>
      </c>
      <c r="E717" s="244">
        <v>23203.3</v>
      </c>
      <c r="F717" s="54">
        <f t="shared" si="188"/>
        <v>626.60815554955434</v>
      </c>
    </row>
    <row r="718" spans="1:6" ht="12.75" customHeight="1" x14ac:dyDescent="0.2">
      <c r="A718" s="55">
        <v>32121</v>
      </c>
      <c r="B718" s="87" t="s">
        <v>1412</v>
      </c>
      <c r="C718" s="52" t="s">
        <v>1413</v>
      </c>
      <c r="D718" s="244">
        <v>185868</v>
      </c>
      <c r="E718" s="244">
        <v>253641.25</v>
      </c>
      <c r="F718" s="54">
        <f t="shared" si="188"/>
        <v>136.46310822734412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6490</v>
      </c>
      <c r="E720" s="244">
        <v>19300</v>
      </c>
      <c r="F720" s="54">
        <f t="shared" si="188"/>
        <v>297.38058551617871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3899</v>
      </c>
      <c r="E722" s="244">
        <v>5226.46</v>
      </c>
      <c r="F722" s="54">
        <f t="shared" si="188"/>
        <v>134.0461656835086</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45105</v>
      </c>
      <c r="E828" s="244">
        <v>57388.959999999999</v>
      </c>
      <c r="F828" s="54">
        <f t="shared" si="190"/>
        <v>127.23414255625762</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3" workbookViewId="0">
      <selection activeCell="D303" sqref="D30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10273964</v>
      </c>
      <c r="E6" s="231">
        <f t="shared" si="0"/>
        <v>10124829.580000002</v>
      </c>
      <c r="F6" s="232">
        <f t="shared" ref="F6:F260" si="1">IF(D6&gt;0,IF(E6/D6&gt;=100,"&gt;&gt;100",E6/D6*100),"-")</f>
        <v>98.54842376321352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9757488</v>
      </c>
      <c r="E7" s="106">
        <f t="shared" si="2"/>
        <v>9484119.9500000011</v>
      </c>
      <c r="F7" s="95">
        <f t="shared" si="1"/>
        <v>97.19837677484206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212604</v>
      </c>
      <c r="E8" s="106">
        <f>E9+E10-E11</f>
        <v>212604.31</v>
      </c>
      <c r="F8" s="95">
        <f t="shared" si="1"/>
        <v>100.00014581099133</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212604</v>
      </c>
      <c r="E9" s="249">
        <v>212604.31</v>
      </c>
      <c r="F9" s="95">
        <f t="shared" si="1"/>
        <v>100.00014581099133</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9544884</v>
      </c>
      <c r="E12" s="106">
        <f t="shared" si="3"/>
        <v>9271515.6400000006</v>
      </c>
      <c r="F12" s="95">
        <f t="shared" si="1"/>
        <v>97.135969803299872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9186976</v>
      </c>
      <c r="E13" s="106">
        <f t="shared" si="4"/>
        <v>9027245.75</v>
      </c>
      <c r="F13" s="95">
        <f t="shared" si="1"/>
        <v>98.261340293040931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12798498</v>
      </c>
      <c r="E15" s="249">
        <v>12798498.109999999</v>
      </c>
      <c r="F15" s="95">
        <f t="shared" si="1"/>
        <v>100.00000085947585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3611522</v>
      </c>
      <c r="E18" s="249">
        <v>3771252.36</v>
      </c>
      <c r="F18" s="95">
        <f t="shared" si="1"/>
        <v>104.42279903043648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327249</v>
      </c>
      <c r="E19" s="106">
        <f t="shared" si="5"/>
        <v>220746.59000000032</v>
      </c>
      <c r="F19" s="95">
        <f t="shared" si="1"/>
        <v>67.455237449159611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1111338</v>
      </c>
      <c r="E20" s="249">
        <v>1101781.73</v>
      </c>
      <c r="F20" s="95">
        <f t="shared" si="1"/>
        <v>99.140111289274728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6137</v>
      </c>
      <c r="E21" s="249">
        <v>6137.11</v>
      </c>
      <c r="F21" s="95">
        <f t="shared" si="1"/>
        <v>100.00179240671336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39013</v>
      </c>
      <c r="E22" s="249">
        <v>39012.620000000003</v>
      </c>
      <c r="F22" s="95">
        <f t="shared" si="1"/>
        <v>99.999025965703751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10063</v>
      </c>
      <c r="E23" s="249">
        <v>10062.48</v>
      </c>
      <c r="F23" s="95">
        <f t="shared" si="1"/>
        <v>99.994832554904107</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91922</v>
      </c>
      <c r="E24" s="249">
        <v>91921.42</v>
      </c>
      <c r="F24" s="95">
        <f t="shared" si="1"/>
        <v>99.999369030264788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260038</v>
      </c>
      <c r="E25" s="249">
        <v>258592.63</v>
      </c>
      <c r="F25" s="95">
        <f t="shared" si="1"/>
        <v>99.444169698274862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173429</v>
      </c>
      <c r="E26" s="249">
        <v>174852.35</v>
      </c>
      <c r="F26" s="95">
        <f t="shared" si="1"/>
        <v>100.82071049247818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1364691</v>
      </c>
      <c r="E28" s="249">
        <v>1461613.75</v>
      </c>
      <c r="F28" s="95">
        <f t="shared" si="1"/>
        <v>107.10217551079329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30659</v>
      </c>
      <c r="E35" s="106">
        <f t="shared" si="7"/>
        <v>23523.299999999988</v>
      </c>
      <c r="F35" s="95">
        <f t="shared" si="1"/>
        <v>76.725594442088735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424852</v>
      </c>
      <c r="E36" s="249">
        <v>410252.97</v>
      </c>
      <c r="F36" s="95">
        <f t="shared" si="1"/>
        <v>96.563737489761138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394193</v>
      </c>
      <c r="E40" s="249">
        <v>386729.67</v>
      </c>
      <c r="F40" s="95">
        <f t="shared" si="1"/>
        <v>98.106681244973899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899</v>
      </c>
      <c r="E47" s="249">
        <v>899</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899</v>
      </c>
      <c r="E50" s="249">
        <v>899</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413570</v>
      </c>
      <c r="E54" s="249">
        <v>396206.42</v>
      </c>
      <c r="F54" s="95">
        <f t="shared" si="1"/>
        <v>95.801537829146213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413570</v>
      </c>
      <c r="E55" s="249">
        <v>396206.42</v>
      </c>
      <c r="F55" s="95">
        <f t="shared" si="1"/>
        <v>95.801537829146213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516476</v>
      </c>
      <c r="E68" s="106">
        <f t="shared" si="13"/>
        <v>640709.63</v>
      </c>
      <c r="F68" s="95">
        <f t="shared" si="1"/>
        <v>124.05409544683586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81858</v>
      </c>
      <c r="E69" s="106">
        <f t="shared" si="14"/>
        <v>104368.83</v>
      </c>
      <c r="F69" s="95">
        <f t="shared" si="1"/>
        <v>127.4998534046764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81858</v>
      </c>
      <c r="E70" s="106">
        <f t="shared" si="15"/>
        <v>104368.83</v>
      </c>
      <c r="F70" s="95">
        <f t="shared" si="1"/>
        <v>127.4998534046764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81858</v>
      </c>
      <c r="E72" s="249">
        <v>104368.83</v>
      </c>
      <c r="F72" s="95">
        <f t="shared" si="1"/>
        <v>127.4998534046764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20933</v>
      </c>
      <c r="E78" s="106">
        <f>E79+SUM(E82:E84)-E85+E86</f>
        <v>63263.7</v>
      </c>
      <c r="F78" s="95">
        <f t="shared" si="1"/>
        <v>302.21993980795872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558</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20375</v>
      </c>
      <c r="E86" s="249">
        <v>63263.7</v>
      </c>
      <c r="F86" s="95">
        <f t="shared" si="1"/>
        <v>310.49668711656443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2968</v>
      </c>
      <c r="E146" s="106">
        <f t="shared" si="26"/>
        <v>4140</v>
      </c>
      <c r="F146" s="95">
        <f t="shared" si="1"/>
        <v>139.48787061994611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2968</v>
      </c>
      <c r="E158" s="249">
        <v>4140</v>
      </c>
      <c r="F158" s="95">
        <f t="shared" si="1"/>
        <v>139.48787061994611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410717</v>
      </c>
      <c r="E170" s="106">
        <f t="shared" si="29"/>
        <v>468937.1</v>
      </c>
      <c r="F170" s="95">
        <f t="shared" si="1"/>
        <v>114.17523501583815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410717</v>
      </c>
      <c r="E173" s="249">
        <v>468937.1</v>
      </c>
      <c r="F173" s="95">
        <f t="shared" si="1"/>
        <v>114.17523501583815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10273964</v>
      </c>
      <c r="E175" s="106">
        <f t="shared" si="30"/>
        <v>10124829.58</v>
      </c>
      <c r="F175" s="95">
        <f t="shared" si="1"/>
        <v>98.548423763213506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483304</v>
      </c>
      <c r="E176" s="106">
        <f t="shared" si="31"/>
        <v>579378.27999999991</v>
      </c>
      <c r="F176" s="95">
        <f t="shared" si="1"/>
        <v>119.87864366940887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483304</v>
      </c>
      <c r="E177" s="106">
        <f t="shared" si="32"/>
        <v>572081.27999999991</v>
      </c>
      <c r="F177" s="95">
        <f t="shared" si="1"/>
        <v>118.36882790127952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393785</v>
      </c>
      <c r="E178" s="249">
        <v>439623.37</v>
      </c>
      <c r="F178" s="95">
        <f t="shared" si="1"/>
        <v>111.64045608644311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68233</v>
      </c>
      <c r="E179" s="249">
        <v>68852.61</v>
      </c>
      <c r="F179" s="95">
        <f t="shared" si="1"/>
        <v>100.90807966819575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353</v>
      </c>
      <c r="E180" s="106">
        <f t="shared" si="33"/>
        <v>341.6</v>
      </c>
      <c r="F180" s="95">
        <f t="shared" si="1"/>
        <v>96.770538243626063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353</v>
      </c>
      <c r="E183" s="249">
        <v>341.6</v>
      </c>
      <c r="F183" s="95">
        <f t="shared" si="1"/>
        <v>96.770538243626063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20933</v>
      </c>
      <c r="E188" s="249">
        <v>63263.7</v>
      </c>
      <c r="F188" s="95">
        <f t="shared" si="1"/>
        <v>302.21993980795872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7297</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9790660</v>
      </c>
      <c r="E237" s="106">
        <f t="shared" si="41"/>
        <v>9545451.3000000007</v>
      </c>
      <c r="F237" s="95">
        <f t="shared" si="1"/>
        <v>97.495483450553905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9757487</v>
      </c>
      <c r="E238" s="106">
        <f t="shared" si="42"/>
        <v>9484119.9500000011</v>
      </c>
      <c r="F238" s="95">
        <f t="shared" si="1"/>
        <v>97.198386736257007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9757487</v>
      </c>
      <c r="E239" s="106">
        <f t="shared" si="43"/>
        <v>9484119.9500000011</v>
      </c>
      <c r="F239" s="95">
        <f t="shared" si="1"/>
        <v>97.198386736257007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9717607</v>
      </c>
      <c r="E240" s="249">
        <v>9444239.9700000007</v>
      </c>
      <c r="F240" s="95">
        <f t="shared" si="1"/>
        <v>97.186889426584145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39880</v>
      </c>
      <c r="E241" s="249">
        <v>39879.980000000003</v>
      </c>
      <c r="F241" s="95">
        <f t="shared" si="1"/>
        <v>99.999949849548656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30205</v>
      </c>
      <c r="E245" s="106">
        <f t="shared" si="45"/>
        <v>57191.35</v>
      </c>
      <c r="F245" s="95">
        <f t="shared" si="1"/>
        <v>189.34398278430723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120234</v>
      </c>
      <c r="E246" s="106">
        <f t="shared" si="46"/>
        <v>57191.35</v>
      </c>
      <c r="F246" s="95">
        <f t="shared" si="1"/>
        <v>47.566703261972485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120234</v>
      </c>
      <c r="E247" s="249">
        <v>57191.35</v>
      </c>
      <c r="F247" s="95">
        <f t="shared" si="1"/>
        <v>47.566703261972485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90029</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90029</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2968</v>
      </c>
      <c r="E255" s="249">
        <v>4140</v>
      </c>
      <c r="F255" s="95">
        <f t="shared" si="1"/>
        <v>139.48787061994611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52324</v>
      </c>
      <c r="E259" s="106">
        <f t="shared" si="49"/>
        <v>52324.160000000003</v>
      </c>
      <c r="F259" s="95">
        <f t="shared" si="1"/>
        <v>100.00030578701936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52324</v>
      </c>
      <c r="E260" s="250">
        <v>52324.160000000003</v>
      </c>
      <c r="F260" s="99">
        <f t="shared" si="1"/>
        <v>100.00030578701936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2968</v>
      </c>
      <c r="E265" s="249">
        <v>4140</v>
      </c>
      <c r="F265" s="95">
        <f t="shared" si="50"/>
        <v>139.48787061994611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20375</v>
      </c>
      <c r="E268" s="249">
        <v>63263.7</v>
      </c>
      <c r="F268" s="95">
        <f t="shared" si="50"/>
        <v>310.49668711656443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483304</v>
      </c>
      <c r="E288" s="249">
        <v>572081.28</v>
      </c>
      <c r="F288" s="95">
        <f t="shared" si="50"/>
        <v>118.36882790127954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7297</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558</v>
      </c>
      <c r="E298" s="249"/>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20375</v>
      </c>
      <c r="E302" s="249">
        <v>63263.7</v>
      </c>
      <c r="F302" s="95">
        <f t="shared" si="50"/>
        <v>310.49668711656443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7" sqref="E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6012495</v>
      </c>
      <c r="E114" s="83">
        <f t="shared" si="22"/>
        <v>6212397.1600000001</v>
      </c>
      <c r="F114" s="65">
        <f t="shared" si="1"/>
        <v>103.32477881478488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5816713</v>
      </c>
      <c r="E115" s="83">
        <f t="shared" si="23"/>
        <v>5966425.1600000001</v>
      </c>
      <c r="F115" s="65">
        <f t="shared" si="1"/>
        <v>102.57382752080085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5816713</v>
      </c>
      <c r="E117" s="251">
        <v>5966425.1600000001</v>
      </c>
      <c r="F117" s="65">
        <f t="shared" si="1"/>
        <v>102.57382752080085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195782</v>
      </c>
      <c r="E126" s="251">
        <v>245972</v>
      </c>
      <c r="F126" s="65">
        <f t="shared" si="1"/>
        <v>125.63565598471769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6012495</v>
      </c>
      <c r="E141" s="108">
        <f t="shared" si="28"/>
        <v>6212397.1600000001</v>
      </c>
      <c r="F141" s="84">
        <f t="shared" si="1"/>
        <v>103.32477881478488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1" sqref="D1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483303.62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6364599.3699999992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6331376.5899999989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5163794.3099999996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1048521.05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12480.97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57388.959999999999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49191.3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33222.78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6268524.71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6242598.9299999997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5117955.7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1047901.51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12492.37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57388.959999999999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6860.39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25925.78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579378.27999999933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579378.28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579378.28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10186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cp:lastModifiedBy>
  <cp:lastPrinted>2023-01-27T09:19:29Z</cp:lastPrinted>
  <dcterms:created xsi:type="dcterms:W3CDTF">2022-04-01T05:14:30Z</dcterms:created>
  <dcterms:modified xsi:type="dcterms:W3CDTF">2023-01-27T09:19:39Z</dcterms:modified>
</cp:coreProperties>
</file>