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zica\Desktop\"/>
    </mc:Choice>
  </mc:AlternateContent>
  <bookViews>
    <workbookView xWindow="0" yWindow="0" windowWidth="28800" windowHeight="1302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23" i="8" l="1"/>
  <c r="E23" i="8"/>
  <c r="D23" i="8"/>
  <c r="C23" i="8"/>
  <c r="B23" i="8"/>
  <c r="G27" i="7" l="1"/>
  <c r="F27" i="7"/>
  <c r="E27" i="7"/>
  <c r="H25" i="3"/>
  <c r="F33" i="3"/>
  <c r="I9" i="7"/>
  <c r="I27" i="7" s="1"/>
  <c r="H9" i="7"/>
  <c r="H27" i="7" s="1"/>
  <c r="G9" i="7"/>
  <c r="F9" i="7"/>
  <c r="E26" i="3" l="1"/>
  <c r="D26" i="3"/>
  <c r="E9" i="7"/>
  <c r="G33" i="3" l="1"/>
  <c r="H33" i="3" s="1"/>
  <c r="H31" i="3" s="1"/>
  <c r="D10" i="3"/>
  <c r="E11" i="3"/>
  <c r="E10" i="3" s="1"/>
  <c r="D11" i="3"/>
  <c r="F29" i="3"/>
  <c r="G29" i="3" s="1"/>
  <c r="H29" i="3" s="1"/>
  <c r="F17" i="3"/>
  <c r="G17" i="3" s="1"/>
  <c r="H17" i="3" s="1"/>
  <c r="G13" i="3" l="1"/>
  <c r="H13" i="3" s="1"/>
  <c r="F30" i="3" l="1"/>
  <c r="G30" i="3" s="1"/>
  <c r="H30" i="3" s="1"/>
  <c r="F28" i="3"/>
  <c r="F27" i="3"/>
  <c r="G31" i="3"/>
  <c r="F31" i="3"/>
  <c r="E31" i="3"/>
  <c r="E25" i="3" s="1"/>
  <c r="D31" i="3"/>
  <c r="D25" i="3" s="1"/>
  <c r="F15" i="3"/>
  <c r="G14" i="3"/>
  <c r="G15" i="3" l="1"/>
  <c r="F11" i="3"/>
  <c r="F10" i="3" s="1"/>
  <c r="G27" i="3"/>
  <c r="H27" i="3" s="1"/>
  <c r="F26" i="3"/>
  <c r="F25" i="3" s="1"/>
  <c r="G28" i="3"/>
  <c r="H28" i="3" s="1"/>
  <c r="H14" i="3"/>
  <c r="H15" i="3" l="1"/>
  <c r="H11" i="3" s="1"/>
  <c r="H10" i="3" s="1"/>
  <c r="G11" i="3"/>
  <c r="G10" i="3" s="1"/>
  <c r="H26" i="3"/>
  <c r="G26" i="3"/>
  <c r="G25" i="3" s="1"/>
  <c r="J21" i="10" l="1"/>
  <c r="I21" i="10"/>
  <c r="H21" i="10"/>
  <c r="G21" i="10"/>
  <c r="J11" i="10"/>
  <c r="I11" i="10"/>
  <c r="H11" i="10"/>
  <c r="G11" i="10"/>
  <c r="F11" i="10"/>
  <c r="J8" i="10"/>
  <c r="I8" i="10"/>
  <c r="H8" i="10"/>
  <c r="G8" i="10"/>
  <c r="F8" i="10"/>
  <c r="J14" i="10" l="1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F14" i="10"/>
  <c r="F22" i="10" s="1"/>
  <c r="F29" i="10" s="1"/>
</calcChain>
</file>

<file path=xl/sharedStrings.xml><?xml version="1.0" encoding="utf-8"?>
<sst xmlns="http://schemas.openxmlformats.org/spreadsheetml/2006/main" count="203" uniqueCount="102">
  <si>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</si>
  <si>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</si>
  <si>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</si>
  <si>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</si>
  <si>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</si>
  <si>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</si>
  <si>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</si>
  <si>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</si>
  <si>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</si>
  <si>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</si>
  <si>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</si>
  <si>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</si>
  <si>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</si>
  <si>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</si>
  <si>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</si>
  <si>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</si>
  <si>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</si>
  <si>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</si>
  <si>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</si>
  <si>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</si>
  <si>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</si>
  <si>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</si>
  <si>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</si>
  <si>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</si>
  <si>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</si>
  <si>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</si>
  <si>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</si>
  <si>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</si>
  <si>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</si>
  <si>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</si>
  <si>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</si>
  <si>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</si>
  <si>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</si>
  <si>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</si>
  <si>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</si>
  <si>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</si>
  <si>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</si>
  <si>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</si>
  <si>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</si>
  <si>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</si>
  <si>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</si>
  <si>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</si>
  <si>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</si>
  <si>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</si>
  <si>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</si>
  <si>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</si>
  <si>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</si>
  <si>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</si>
  <si>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</si>
  <si>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</si>
  <si>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</si>
  <si>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</si>
  <si>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</si>
  <si>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</si>
  <si>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</si>
  <si>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</si>
  <si>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</si>
  <si>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</si>
  <si>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</si>
  <si>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</si>
  <si>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</si>
  <si>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</si>
  <si>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</si>
  <si>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</si>
  <si>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</si>
  <si>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</si>
  <si>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</si>
  <si>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</si>
  <si>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</si>
  <si>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</si>
  <si>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</si>
  <si>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</si>
  <si>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</si>
  <si>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</si>
  <si>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</si>
  <si>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</si>
  <si>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</si>
  <si>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</si>
  <si>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</si>
  <si>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</si>
  <si>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</si>
  <si>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</si>
  <si>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</si>
  <si>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</si>
  <si>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</si>
  <si>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</si>
  <si>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</si>
  <si>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</si>
  <si>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Vlastiti prihod</t>
  </si>
  <si>
    <t>Prihodi od imovine</t>
  </si>
  <si>
    <t>Financijski rashodi</t>
  </si>
  <si>
    <t>Naknade građanima i kućans.</t>
  </si>
  <si>
    <t>09 Obrazovanje</t>
  </si>
  <si>
    <t>091 Predškolsko i osnovno obrazovanje</t>
  </si>
  <si>
    <t>0912 Osnovno obrazovanje</t>
  </si>
  <si>
    <t>Izvor financiranja 63</t>
  </si>
  <si>
    <t>Naknade građanima i kućanstvima</t>
  </si>
  <si>
    <t>Izvor financiranja 66(šk.zadruga)</t>
  </si>
  <si>
    <t>Izvor financiranja 66 (donacije)</t>
  </si>
  <si>
    <t>Donacije</t>
  </si>
  <si>
    <t>FINANCIJSKI PLAN PRORAČUNSKOG KORISNIKA JEDINICE LOKALNE I PODRUČNE (REGIONALNE) SAMOUPRAVE
ZA 2024. I PROJEKCIJA ZA 2025. I 2026. GODINU - OSNOVNA ŠKOLA VOĐINCI</t>
  </si>
  <si>
    <t>FINANCIJSKI PLAN PRORAČUNSKOG KORISNIKA JEDINICE LOKALNE I PODRUČNE (REGIONALNE) SAMOUPRAVE 
ZA 2024. I PROJEKCIJA ZA 2025. I 2026. GODINU - OSNOVNA ŠKOLA VOĐINCI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</si>
</sst>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1" fillId="0" borderId="3" xfId="0" applyNumberFormat="1" applyFont="1" applyBorder="1"/>
    <xf numFmtId="3" fontId="0" fillId="0" borderId="0" xfId="0" applyNumberFormat="1"/>
    <xf numFmtId="3" fontId="6" fillId="2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9" t="s">
        <v>100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9" t="s">
        <v>21</v>
      </c>
      <c r="B3" s="79"/>
      <c r="C3" s="79"/>
      <c r="D3" s="79"/>
      <c r="E3" s="79"/>
      <c r="F3" s="79"/>
      <c r="G3" s="79"/>
      <c r="H3" s="79"/>
      <c r="I3" s="92"/>
      <c r="J3" s="9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9" t="s">
        <v>33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47</v>
      </c>
    </row>
    <row r="7" spans="1:10" ht="25.5" x14ac:dyDescent="0.25">
      <c r="A7" s="29"/>
      <c r="B7" s="30"/>
      <c r="C7" s="30"/>
      <c r="D7" s="31"/>
      <c r="E7" s="32"/>
      <c r="F7" s="3" t="s">
        <v>48</v>
      </c>
      <c r="G7" s="3" t="s">
        <v>46</v>
      </c>
      <c r="H7" s="3" t="s">
        <v>56</v>
      </c>
      <c r="I7" s="3" t="s">
        <v>57</v>
      </c>
      <c r="J7" s="3" t="s">
        <v>58</v>
      </c>
    </row>
    <row r="8" spans="1:10" x14ac:dyDescent="0.25">
      <c r="A8" s="84" t="s">
        <v>0</v>
      </c>
      <c r="B8" s="78"/>
      <c r="C8" s="78"/>
      <c r="D8" s="78"/>
      <c r="E8" s="93"/>
      <c r="F8" s="33">
        <f>F9+F10</f>
        <v>828109</v>
      </c>
      <c r="G8" s="33">
        <f t="shared" ref="G8:J8" si="0">G9+G10</f>
        <v>1300698</v>
      </c>
      <c r="H8" s="33">
        <f t="shared" si="0"/>
        <v>1324307</v>
      </c>
      <c r="I8" s="33">
        <f t="shared" si="0"/>
        <v>1360063</v>
      </c>
      <c r="J8" s="33">
        <f t="shared" si="0"/>
        <v>1394065</v>
      </c>
    </row>
    <row r="9" spans="1:10" x14ac:dyDescent="0.25">
      <c r="A9" s="94" t="s">
        <v>50</v>
      </c>
      <c r="B9" s="95"/>
      <c r="C9" s="95"/>
      <c r="D9" s="95"/>
      <c r="E9" s="91"/>
      <c r="F9" s="34">
        <v>828109</v>
      </c>
      <c r="G9" s="34">
        <v>1300698</v>
      </c>
      <c r="H9" s="34">
        <v>1324307</v>
      </c>
      <c r="I9" s="34">
        <v>1360063</v>
      </c>
      <c r="J9" s="34">
        <v>1394065</v>
      </c>
    </row>
    <row r="10" spans="1:10" x14ac:dyDescent="0.25">
      <c r="A10" s="90" t="s">
        <v>51</v>
      </c>
      <c r="B10" s="91"/>
      <c r="C10" s="91"/>
      <c r="D10" s="91"/>
      <c r="E10" s="91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33">
        <f>F12+F13</f>
        <v>824525</v>
      </c>
      <c r="G11" s="33">
        <f t="shared" ref="G11:J11" si="1">G12+G13</f>
        <v>1300698</v>
      </c>
      <c r="H11" s="33">
        <f t="shared" si="1"/>
        <v>1324307</v>
      </c>
      <c r="I11" s="33">
        <f t="shared" si="1"/>
        <v>1360063</v>
      </c>
      <c r="J11" s="33">
        <f t="shared" si="1"/>
        <v>1394065</v>
      </c>
    </row>
    <row r="12" spans="1:10" x14ac:dyDescent="0.25">
      <c r="A12" s="96" t="s">
        <v>52</v>
      </c>
      <c r="B12" s="95"/>
      <c r="C12" s="95"/>
      <c r="D12" s="95"/>
      <c r="E12" s="95"/>
      <c r="F12" s="34">
        <v>820116</v>
      </c>
      <c r="G12" s="34">
        <v>1281326</v>
      </c>
      <c r="H12" s="34">
        <v>1319766</v>
      </c>
      <c r="I12" s="34">
        <v>1355399</v>
      </c>
      <c r="J12" s="47">
        <v>1389285</v>
      </c>
    </row>
    <row r="13" spans="1:10" x14ac:dyDescent="0.25">
      <c r="A13" s="90" t="s">
        <v>53</v>
      </c>
      <c r="B13" s="91"/>
      <c r="C13" s="91"/>
      <c r="D13" s="91"/>
      <c r="E13" s="91"/>
      <c r="F13" s="34">
        <v>4409</v>
      </c>
      <c r="G13" s="34">
        <v>19372</v>
      </c>
      <c r="H13" s="34">
        <v>4541</v>
      </c>
      <c r="I13" s="34">
        <v>4664</v>
      </c>
      <c r="J13" s="47">
        <v>4780</v>
      </c>
    </row>
    <row r="14" spans="1:10" x14ac:dyDescent="0.25">
      <c r="A14" s="77" t="s">
        <v>79</v>
      </c>
      <c r="B14" s="78"/>
      <c r="C14" s="78"/>
      <c r="D14" s="78"/>
      <c r="E14" s="78"/>
      <c r="F14" s="33">
        <f>F8-F11</f>
        <v>3584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79" t="s">
        <v>34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48</v>
      </c>
      <c r="G18" s="3" t="s">
        <v>46</v>
      </c>
      <c r="H18" s="3" t="s">
        <v>56</v>
      </c>
      <c r="I18" s="3" t="s">
        <v>57</v>
      </c>
      <c r="J18" s="3" t="s">
        <v>58</v>
      </c>
    </row>
    <row r="19" spans="1:10" x14ac:dyDescent="0.25">
      <c r="A19" s="90" t="s">
        <v>54</v>
      </c>
      <c r="B19" s="91"/>
      <c r="C19" s="91"/>
      <c r="D19" s="91"/>
      <c r="E19" s="91"/>
      <c r="F19" s="34"/>
      <c r="G19" s="34"/>
      <c r="H19" s="34"/>
      <c r="I19" s="34"/>
      <c r="J19" s="47"/>
    </row>
    <row r="20" spans="1:10" x14ac:dyDescent="0.25">
      <c r="A20" s="90" t="s">
        <v>55</v>
      </c>
      <c r="B20" s="91"/>
      <c r="C20" s="91"/>
      <c r="D20" s="91"/>
      <c r="E20" s="91"/>
      <c r="F20" s="34"/>
      <c r="G20" s="34"/>
      <c r="H20" s="34"/>
      <c r="I20" s="34"/>
      <c r="J20" s="47"/>
    </row>
    <row r="21" spans="1:10" x14ac:dyDescent="0.25">
      <c r="A21" s="77" t="s">
        <v>2</v>
      </c>
      <c r="B21" s="78"/>
      <c r="C21" s="78"/>
      <c r="D21" s="78"/>
      <c r="E21" s="78"/>
      <c r="F21" s="33"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77" t="s">
        <v>80</v>
      </c>
      <c r="B22" s="78"/>
      <c r="C22" s="78"/>
      <c r="D22" s="78"/>
      <c r="E22" s="78"/>
      <c r="F22" s="33">
        <f>F14+F21</f>
        <v>3584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79" t="s">
        <v>81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48</v>
      </c>
      <c r="G26" s="3" t="s">
        <v>46</v>
      </c>
      <c r="H26" s="3" t="s">
        <v>56</v>
      </c>
      <c r="I26" s="3" t="s">
        <v>57</v>
      </c>
      <c r="J26" s="3" t="s">
        <v>58</v>
      </c>
    </row>
    <row r="27" spans="1:10" ht="15" customHeight="1" x14ac:dyDescent="0.25">
      <c r="A27" s="81" t="s">
        <v>82</v>
      </c>
      <c r="B27" s="82"/>
      <c r="C27" s="82"/>
      <c r="D27" s="82"/>
      <c r="E27" s="83"/>
      <c r="F27" s="48"/>
      <c r="G27" s="48"/>
      <c r="H27" s="48">
        <v>0</v>
      </c>
      <c r="I27" s="48">
        <v>0</v>
      </c>
      <c r="J27" s="49">
        <v>0</v>
      </c>
    </row>
    <row r="28" spans="1:10" ht="15" customHeight="1" x14ac:dyDescent="0.25">
      <c r="A28" s="77" t="s">
        <v>83</v>
      </c>
      <c r="B28" s="78"/>
      <c r="C28" s="78"/>
      <c r="D28" s="78"/>
      <c r="E28" s="78"/>
      <c r="F28" s="50">
        <v>3584</v>
      </c>
      <c r="G28" s="50"/>
      <c r="H28" s="50">
        <f t="shared" ref="H28:J28" si="5">H22+H27</f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84" t="s">
        <v>84</v>
      </c>
      <c r="B29" s="85"/>
      <c r="C29" s="85"/>
      <c r="D29" s="85"/>
      <c r="E29" s="86"/>
      <c r="F29" s="50">
        <f>F14+F21+F27-F28</f>
        <v>0</v>
      </c>
      <c r="G29" s="50"/>
      <c r="H29" s="50">
        <f t="shared" ref="H29:J29" si="6">H14+H21+H27-H28</f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87" t="s">
        <v>78</v>
      </c>
      <c r="B31" s="87"/>
      <c r="C31" s="87"/>
      <c r="D31" s="87"/>
      <c r="E31" s="87"/>
      <c r="F31" s="87"/>
      <c r="G31" s="87"/>
      <c r="H31" s="87"/>
      <c r="I31" s="87"/>
      <c r="J31" s="87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48</v>
      </c>
      <c r="G33" s="61" t="s">
        <v>46</v>
      </c>
      <c r="H33" s="61" t="s">
        <v>56</v>
      </c>
      <c r="I33" s="61" t="s">
        <v>57</v>
      </c>
      <c r="J33" s="61" t="s">
        <v>58</v>
      </c>
    </row>
    <row r="34" spans="1:10" x14ac:dyDescent="0.25">
      <c r="A34" s="81" t="s">
        <v>82</v>
      </c>
      <c r="B34" s="82"/>
      <c r="C34" s="82"/>
      <c r="D34" s="82"/>
      <c r="E34" s="83"/>
      <c r="F34" s="48"/>
      <c r="G34" s="48"/>
      <c r="H34" s="48"/>
      <c r="I34" s="48"/>
      <c r="J34" s="49"/>
    </row>
    <row r="35" spans="1:10" ht="28.5" customHeight="1" x14ac:dyDescent="0.25">
      <c r="A35" s="81" t="s">
        <v>85</v>
      </c>
      <c r="B35" s="82"/>
      <c r="C35" s="82"/>
      <c r="D35" s="82"/>
      <c r="E35" s="83"/>
      <c r="F35" s="48"/>
      <c r="G35" s="48"/>
      <c r="H35" s="48"/>
      <c r="I35" s="48"/>
      <c r="J35" s="49"/>
    </row>
    <row r="36" spans="1:10" x14ac:dyDescent="0.25">
      <c r="A36" s="81" t="s">
        <v>86</v>
      </c>
      <c r="B36" s="88"/>
      <c r="C36" s="88"/>
      <c r="D36" s="88"/>
      <c r="E36" s="89"/>
      <c r="F36" s="48"/>
      <c r="G36" s="48"/>
      <c r="H36" s="48"/>
      <c r="I36" s="48"/>
      <c r="J36" s="49"/>
    </row>
    <row r="37" spans="1:10" ht="15" customHeight="1" x14ac:dyDescent="0.25">
      <c r="A37" s="77" t="s">
        <v>83</v>
      </c>
      <c r="B37" s="78"/>
      <c r="C37" s="78"/>
      <c r="D37" s="78"/>
      <c r="E37" s="78"/>
      <c r="F37" s="35"/>
      <c r="G37" s="35"/>
      <c r="H37" s="35"/>
      <c r="I37" s="35"/>
      <c r="J37" s="62"/>
    </row>
    <row r="38" spans="1:10" ht="17.25" customHeight="1" x14ac:dyDescent="0.25"/>
    <row r="39" spans="1:10" x14ac:dyDescent="0.25">
      <c r="A39" s="75" t="s">
        <v>49</v>
      </c>
      <c r="B39" s="76"/>
      <c r="C39" s="76"/>
      <c r="D39" s="76"/>
      <c r="E39" s="76"/>
      <c r="F39" s="76"/>
      <c r="G39" s="76"/>
      <c r="H39" s="76"/>
      <c r="I39" s="76"/>
      <c r="J39" s="76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9" t="s">
        <v>101</v>
      </c>
      <c r="B1" s="79"/>
      <c r="C1" s="79"/>
      <c r="D1" s="79"/>
      <c r="E1" s="79"/>
      <c r="F1" s="79"/>
      <c r="G1" s="79"/>
      <c r="H1" s="7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9" t="s">
        <v>21</v>
      </c>
      <c r="B3" s="79"/>
      <c r="C3" s="79"/>
      <c r="D3" s="79"/>
      <c r="E3" s="79"/>
      <c r="F3" s="79"/>
      <c r="G3" s="79"/>
      <c r="H3" s="7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79" t="s">
        <v>59</v>
      </c>
      <c r="B7" s="79"/>
      <c r="C7" s="79"/>
      <c r="D7" s="79"/>
      <c r="E7" s="79"/>
      <c r="F7" s="79"/>
      <c r="G7" s="79"/>
      <c r="H7" s="7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45</v>
      </c>
      <c r="E9" s="20" t="s">
        <v>46</v>
      </c>
      <c r="F9" s="20" t="s">
        <v>43</v>
      </c>
      <c r="G9" s="20" t="s">
        <v>35</v>
      </c>
      <c r="H9" s="20" t="s">
        <v>44</v>
      </c>
    </row>
    <row r="10" spans="1:8" x14ac:dyDescent="0.25">
      <c r="A10" s="40"/>
      <c r="B10" s="41"/>
      <c r="C10" s="39" t="s">
        <v>0</v>
      </c>
      <c r="D10" s="63">
        <f>SUM(D11+D18)</f>
        <v>828109</v>
      </c>
      <c r="E10" s="63">
        <f t="shared" ref="E10:H10" si="0">SUM(E11+E18)</f>
        <v>1300698</v>
      </c>
      <c r="F10" s="63">
        <f t="shared" si="0"/>
        <v>1324307.44</v>
      </c>
      <c r="G10" s="63">
        <f t="shared" si="0"/>
        <v>1360062.7428800003</v>
      </c>
      <c r="H10" s="63">
        <f t="shared" si="0"/>
        <v>1394065.0364519998</v>
      </c>
    </row>
    <row r="11" spans="1:8" ht="15.75" customHeight="1" x14ac:dyDescent="0.25">
      <c r="A11" s="11">
        <v>6</v>
      </c>
      <c r="B11" s="11"/>
      <c r="C11" s="11" t="s">
        <v>7</v>
      </c>
      <c r="D11" s="63">
        <f>SUM(D12:D17)</f>
        <v>828109</v>
      </c>
      <c r="E11" s="63">
        <f t="shared" ref="E11:H11" si="1">SUM(E12:E17)</f>
        <v>1300698</v>
      </c>
      <c r="F11" s="63">
        <f t="shared" si="1"/>
        <v>1324307.44</v>
      </c>
      <c r="G11" s="63">
        <f t="shared" si="1"/>
        <v>1360062.7428800003</v>
      </c>
      <c r="H11" s="63">
        <f t="shared" si="1"/>
        <v>1394065.0364519998</v>
      </c>
    </row>
    <row r="12" spans="1:8" ht="38.25" x14ac:dyDescent="0.25">
      <c r="A12" s="11"/>
      <c r="B12" s="15">
        <v>63</v>
      </c>
      <c r="C12" s="15" t="s">
        <v>37</v>
      </c>
      <c r="D12" s="8">
        <v>745440</v>
      </c>
      <c r="E12" s="9">
        <v>1187850</v>
      </c>
      <c r="F12" s="9">
        <v>1208074</v>
      </c>
      <c r="G12" s="9">
        <v>1240691</v>
      </c>
      <c r="H12" s="9">
        <v>1271709</v>
      </c>
    </row>
    <row r="13" spans="1:8" x14ac:dyDescent="0.25">
      <c r="A13" s="11"/>
      <c r="B13" s="15">
        <v>64</v>
      </c>
      <c r="C13" s="15" t="s">
        <v>89</v>
      </c>
      <c r="D13" s="8">
        <v>252</v>
      </c>
      <c r="E13" s="9">
        <v>948</v>
      </c>
      <c r="F13" s="9">
        <f t="shared" ref="F13" si="2">SUM(E13+E13*3%)</f>
        <v>976.44</v>
      </c>
      <c r="G13" s="9">
        <f t="shared" ref="G13" si="3">SUM(F13+F13*2.7%)</f>
        <v>1002.80388</v>
      </c>
      <c r="H13" s="9">
        <f t="shared" ref="H13" si="4">SUM(G13+G13*2.5%)</f>
        <v>1027.873977</v>
      </c>
    </row>
    <row r="14" spans="1:8" x14ac:dyDescent="0.25">
      <c r="A14" s="11"/>
      <c r="B14" s="15">
        <v>65</v>
      </c>
      <c r="C14" s="15" t="s">
        <v>87</v>
      </c>
      <c r="D14" s="8">
        <v>13427</v>
      </c>
      <c r="E14" s="9">
        <v>300</v>
      </c>
      <c r="F14" s="9">
        <f t="shared" ref="F14:F15" si="5">SUM(E14+E14*3%)</f>
        <v>309</v>
      </c>
      <c r="G14" s="9">
        <f t="shared" ref="G14:G15" si="6">SUM(F14+F14*2.7%)</f>
        <v>317.34300000000002</v>
      </c>
      <c r="H14" s="9">
        <f t="shared" ref="H14:H15" si="7">SUM(G14+G14*2.5%)</f>
        <v>325.27657500000004</v>
      </c>
    </row>
    <row r="15" spans="1:8" x14ac:dyDescent="0.25">
      <c r="A15" s="11"/>
      <c r="B15" s="15">
        <v>66</v>
      </c>
      <c r="C15" s="15" t="s">
        <v>88</v>
      </c>
      <c r="D15" s="8">
        <v>1536</v>
      </c>
      <c r="E15" s="9">
        <v>1600</v>
      </c>
      <c r="F15" s="9">
        <f t="shared" si="5"/>
        <v>1648</v>
      </c>
      <c r="G15" s="9">
        <f t="shared" si="6"/>
        <v>1692.4960000000001</v>
      </c>
      <c r="H15" s="9">
        <f t="shared" si="7"/>
        <v>1734.8084000000001</v>
      </c>
    </row>
    <row r="16" spans="1:8" x14ac:dyDescent="0.25">
      <c r="A16" s="12"/>
      <c r="B16" s="26" t="s">
        <v>38</v>
      </c>
      <c r="C16" s="13"/>
      <c r="D16" s="8"/>
      <c r="E16" s="9"/>
      <c r="F16" s="9"/>
      <c r="G16" s="9"/>
      <c r="H16" s="9"/>
    </row>
    <row r="17" spans="1:8" ht="38.25" x14ac:dyDescent="0.25">
      <c r="A17" s="12"/>
      <c r="B17" s="12">
        <v>67</v>
      </c>
      <c r="C17" s="15" t="s">
        <v>39</v>
      </c>
      <c r="D17" s="8">
        <v>67454</v>
      </c>
      <c r="E17" s="9">
        <v>110000</v>
      </c>
      <c r="F17" s="9">
        <f t="shared" ref="F17" si="8">SUM(E17+E17*3%)</f>
        <v>113300</v>
      </c>
      <c r="G17" s="9">
        <f t="shared" ref="G17" si="9">SUM(F17+F17*2.7%)</f>
        <v>116359.1</v>
      </c>
      <c r="H17" s="9">
        <f t="shared" ref="H17" si="10">SUM(G17+G17*2.5%)</f>
        <v>119268.0775</v>
      </c>
    </row>
    <row r="18" spans="1:8" ht="25.5" x14ac:dyDescent="0.25">
      <c r="A18" s="14">
        <v>7</v>
      </c>
      <c r="B18" s="14"/>
      <c r="C18" s="24" t="s">
        <v>8</v>
      </c>
      <c r="D18" s="8"/>
      <c r="E18" s="9"/>
      <c r="F18" s="9"/>
      <c r="G18" s="9"/>
      <c r="H18" s="9"/>
    </row>
    <row r="19" spans="1:8" ht="38.25" x14ac:dyDescent="0.25">
      <c r="A19" s="15"/>
      <c r="B19" s="15">
        <v>72</v>
      </c>
      <c r="C19" s="25" t="s">
        <v>36</v>
      </c>
      <c r="D19" s="8"/>
      <c r="E19" s="9"/>
      <c r="F19" s="9"/>
      <c r="G19" s="9"/>
      <c r="H19" s="10"/>
    </row>
    <row r="22" spans="1:8" ht="15.75" x14ac:dyDescent="0.25">
      <c r="A22" s="79" t="s">
        <v>60</v>
      </c>
      <c r="B22" s="97"/>
      <c r="C22" s="97"/>
      <c r="D22" s="97"/>
      <c r="E22" s="97"/>
      <c r="F22" s="97"/>
      <c r="G22" s="97"/>
      <c r="H22" s="97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20" t="s">
        <v>5</v>
      </c>
      <c r="B24" s="19" t="s">
        <v>6</v>
      </c>
      <c r="C24" s="19" t="s">
        <v>9</v>
      </c>
      <c r="D24" s="19" t="s">
        <v>45</v>
      </c>
      <c r="E24" s="20" t="s">
        <v>46</v>
      </c>
      <c r="F24" s="20" t="s">
        <v>43</v>
      </c>
      <c r="G24" s="20" t="s">
        <v>35</v>
      </c>
      <c r="H24" s="20" t="s">
        <v>44</v>
      </c>
    </row>
    <row r="25" spans="1:8" x14ac:dyDescent="0.25">
      <c r="A25" s="40"/>
      <c r="B25" s="41"/>
      <c r="C25" s="39" t="s">
        <v>1</v>
      </c>
      <c r="D25" s="63">
        <f>SUM(D26+D31)</f>
        <v>824525</v>
      </c>
      <c r="E25" s="63">
        <f t="shared" ref="E25:H25" si="11">SUM(E26+E31)</f>
        <v>1300698</v>
      </c>
      <c r="F25" s="63">
        <f t="shared" si="11"/>
        <v>1324307.05</v>
      </c>
      <c r="G25" s="63">
        <f t="shared" si="11"/>
        <v>1360063.34035</v>
      </c>
      <c r="H25" s="63">
        <f t="shared" si="11"/>
        <v>1394064.9238587501</v>
      </c>
    </row>
    <row r="26" spans="1:8" ht="15.75" customHeight="1" x14ac:dyDescent="0.25">
      <c r="A26" s="11">
        <v>3</v>
      </c>
      <c r="B26" s="11"/>
      <c r="C26" s="11" t="s">
        <v>10</v>
      </c>
      <c r="D26" s="63">
        <f>SUM(D27:D30)</f>
        <v>820116</v>
      </c>
      <c r="E26" s="63">
        <f t="shared" ref="E26:H26" si="12">SUM(E27:E30)</f>
        <v>1281326</v>
      </c>
      <c r="F26" s="63">
        <f t="shared" si="12"/>
        <v>1319765.78</v>
      </c>
      <c r="G26" s="63">
        <f t="shared" si="12"/>
        <v>1355399.45606</v>
      </c>
      <c r="H26" s="63">
        <f t="shared" si="12"/>
        <v>1389284.4424615002</v>
      </c>
    </row>
    <row r="27" spans="1:8" ht="15.75" customHeight="1" x14ac:dyDescent="0.25">
      <c r="A27" s="11"/>
      <c r="B27" s="15">
        <v>31</v>
      </c>
      <c r="C27" s="15" t="s">
        <v>11</v>
      </c>
      <c r="D27" s="8">
        <v>673289</v>
      </c>
      <c r="E27" s="9">
        <v>1132426</v>
      </c>
      <c r="F27" s="9">
        <f t="shared" ref="F27" si="13">SUM(E27+E27*3%)</f>
        <v>1166398.78</v>
      </c>
      <c r="G27" s="9">
        <f t="shared" ref="G27" si="14">SUM(F27+F27*2.7%)</f>
        <v>1197891.54706</v>
      </c>
      <c r="H27" s="9">
        <f t="shared" ref="H27" si="15">SUM(G27+G27*2.5%)</f>
        <v>1227838.8357365001</v>
      </c>
    </row>
    <row r="28" spans="1:8" x14ac:dyDescent="0.25">
      <c r="A28" s="12"/>
      <c r="B28" s="12">
        <v>32</v>
      </c>
      <c r="C28" s="12" t="s">
        <v>24</v>
      </c>
      <c r="D28" s="8">
        <v>137554</v>
      </c>
      <c r="E28" s="9">
        <v>140000</v>
      </c>
      <c r="F28" s="9">
        <f t="shared" ref="F28:F30" si="16">SUM(E28+E28*3%)</f>
        <v>144200</v>
      </c>
      <c r="G28" s="9">
        <f t="shared" ref="G28:G30" si="17">SUM(F28+F28*2.7%)</f>
        <v>148093.4</v>
      </c>
      <c r="H28" s="9">
        <f t="shared" ref="H28:H30" si="18">SUM(G28+G28*2.5%)</f>
        <v>151795.73499999999</v>
      </c>
    </row>
    <row r="29" spans="1:8" x14ac:dyDescent="0.25">
      <c r="A29" s="12"/>
      <c r="B29" s="12">
        <v>34</v>
      </c>
      <c r="C29" s="12" t="s">
        <v>90</v>
      </c>
      <c r="D29" s="8">
        <v>1657</v>
      </c>
      <c r="E29" s="9">
        <v>1200</v>
      </c>
      <c r="F29" s="9">
        <f t="shared" ref="F29" si="19">SUM(E29+E29*3%)</f>
        <v>1236</v>
      </c>
      <c r="G29" s="9">
        <f t="shared" ref="G29" si="20">SUM(F29+F29*2.7%)</f>
        <v>1269.3720000000001</v>
      </c>
      <c r="H29" s="9">
        <f t="shared" ref="H29" si="21">SUM(G29+G29*2.5%)</f>
        <v>1301.1063000000001</v>
      </c>
    </row>
    <row r="30" spans="1:8" x14ac:dyDescent="0.25">
      <c r="A30" s="12"/>
      <c r="B30" s="12">
        <v>37</v>
      </c>
      <c r="C30" s="12" t="s">
        <v>91</v>
      </c>
      <c r="D30" s="8">
        <v>7616</v>
      </c>
      <c r="E30" s="9">
        <v>7700</v>
      </c>
      <c r="F30" s="9">
        <f t="shared" si="16"/>
        <v>7931</v>
      </c>
      <c r="G30" s="9">
        <f t="shared" si="17"/>
        <v>8145.1369999999997</v>
      </c>
      <c r="H30" s="9">
        <f t="shared" si="18"/>
        <v>8348.7654249999996</v>
      </c>
    </row>
    <row r="31" spans="1:8" ht="25.5" x14ac:dyDescent="0.25">
      <c r="A31" s="14">
        <v>4</v>
      </c>
      <c r="B31" s="14"/>
      <c r="C31" s="24" t="s">
        <v>12</v>
      </c>
      <c r="D31" s="63">
        <f>SUM(D32:D33)</f>
        <v>4409</v>
      </c>
      <c r="E31" s="64">
        <f>SUM(E32:E33)</f>
        <v>19372</v>
      </c>
      <c r="F31" s="64">
        <f>SUM(F32:F33)</f>
        <v>4541.2700000000004</v>
      </c>
      <c r="G31" s="64">
        <f>SUM(G32:G33)</f>
        <v>4663.8842900000009</v>
      </c>
      <c r="H31" s="64">
        <f>SUM(H32:H33)</f>
        <v>4780.4813972500006</v>
      </c>
    </row>
    <row r="32" spans="1:8" ht="38.25" x14ac:dyDescent="0.25">
      <c r="A32" s="15"/>
      <c r="B32" s="15">
        <v>41</v>
      </c>
      <c r="C32" s="25" t="s">
        <v>13</v>
      </c>
      <c r="D32" s="8"/>
      <c r="E32" s="9"/>
      <c r="F32" s="9"/>
      <c r="G32" s="9"/>
      <c r="H32" s="10"/>
    </row>
    <row r="33" spans="1:8" ht="39.75" customHeight="1" x14ac:dyDescent="0.25">
      <c r="A33" s="15"/>
      <c r="B33" s="15">
        <v>42</v>
      </c>
      <c r="C33" s="25" t="s">
        <v>40</v>
      </c>
      <c r="D33" s="8">
        <v>4409</v>
      </c>
      <c r="E33" s="9">
        <v>19372</v>
      </c>
      <c r="F33" s="9">
        <f>SUM(D33+D33*3%)</f>
        <v>4541.2700000000004</v>
      </c>
      <c r="G33" s="9">
        <f t="shared" ref="G33" si="22">SUM(F33+F33*2.7%)</f>
        <v>4663.8842900000009</v>
      </c>
      <c r="H33" s="9">
        <f t="shared" ref="H33" si="23">SUM(G33+G33*2.5%)</f>
        <v>4780.4813972500006</v>
      </c>
    </row>
    <row r="35" spans="1:8" x14ac:dyDescent="0.25">
      <c r="D35" s="73"/>
      <c r="E35" s="73"/>
      <c r="F35" s="73"/>
      <c r="G35" s="73"/>
      <c r="H35" s="73"/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9" t="s">
        <v>101</v>
      </c>
      <c r="B1" s="79"/>
      <c r="C1" s="79"/>
      <c r="D1" s="79"/>
      <c r="E1" s="79"/>
      <c r="F1" s="7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9" t="s">
        <v>21</v>
      </c>
      <c r="B3" s="79"/>
      <c r="C3" s="79"/>
      <c r="D3" s="79"/>
      <c r="E3" s="79"/>
      <c r="F3" s="79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79" t="s">
        <v>4</v>
      </c>
      <c r="B5" s="79"/>
      <c r="C5" s="79"/>
      <c r="D5" s="79"/>
      <c r="E5" s="79"/>
      <c r="F5" s="79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79" t="s">
        <v>61</v>
      </c>
      <c r="B7" s="79"/>
      <c r="C7" s="79"/>
      <c r="D7" s="79"/>
      <c r="E7" s="79"/>
      <c r="F7" s="7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63</v>
      </c>
      <c r="B9" s="19" t="s">
        <v>45</v>
      </c>
      <c r="C9" s="20" t="s">
        <v>46</v>
      </c>
      <c r="D9" s="20" t="s">
        <v>43</v>
      </c>
      <c r="E9" s="20" t="s">
        <v>35</v>
      </c>
      <c r="F9" s="20" t="s">
        <v>44</v>
      </c>
    </row>
    <row r="10" spans="1:6" x14ac:dyDescent="0.25">
      <c r="A10" s="42" t="s">
        <v>0</v>
      </c>
      <c r="B10" s="64">
        <v>828109</v>
      </c>
      <c r="C10" s="64">
        <v>1300698</v>
      </c>
      <c r="D10" s="64">
        <v>1324307</v>
      </c>
      <c r="E10" s="64">
        <v>1360063</v>
      </c>
      <c r="F10" s="64">
        <v>1394065</v>
      </c>
    </row>
    <row r="11" spans="1:6" x14ac:dyDescent="0.25">
      <c r="A11" s="24" t="s">
        <v>68</v>
      </c>
      <c r="B11" s="40"/>
      <c r="C11" s="40"/>
      <c r="D11" s="40"/>
      <c r="E11" s="40"/>
      <c r="F11" s="40"/>
    </row>
    <row r="12" spans="1:6" x14ac:dyDescent="0.25">
      <c r="A12" s="13" t="s">
        <v>69</v>
      </c>
      <c r="B12" s="9">
        <v>828109</v>
      </c>
      <c r="C12" s="9">
        <v>1300698</v>
      </c>
      <c r="D12" s="9">
        <v>1324307</v>
      </c>
      <c r="E12" s="9">
        <v>1360063</v>
      </c>
      <c r="F12" s="9">
        <v>1394065</v>
      </c>
    </row>
    <row r="13" spans="1:6" x14ac:dyDescent="0.25">
      <c r="A13" s="12" t="s">
        <v>38</v>
      </c>
      <c r="B13" s="9"/>
      <c r="C13" s="9"/>
      <c r="D13" s="9"/>
      <c r="E13" s="9"/>
      <c r="F13" s="9"/>
    </row>
    <row r="14" spans="1:6" ht="25.5" x14ac:dyDescent="0.25">
      <c r="A14" s="11" t="s">
        <v>66</v>
      </c>
      <c r="B14" s="8"/>
      <c r="C14" s="9"/>
      <c r="D14" s="9"/>
      <c r="E14" s="9"/>
      <c r="F14" s="9"/>
    </row>
    <row r="15" spans="1:6" ht="25.5" x14ac:dyDescent="0.25">
      <c r="A15" s="17" t="s">
        <v>67</v>
      </c>
      <c r="B15" s="8"/>
      <c r="C15" s="9"/>
      <c r="D15" s="9"/>
      <c r="E15" s="9"/>
      <c r="F15" s="9"/>
    </row>
    <row r="16" spans="1:6" x14ac:dyDescent="0.25">
      <c r="A16" s="42" t="s">
        <v>64</v>
      </c>
      <c r="B16" s="8"/>
      <c r="C16" s="9"/>
      <c r="D16" s="9"/>
      <c r="E16" s="9"/>
      <c r="F16" s="10"/>
    </row>
    <row r="17" spans="1:6" x14ac:dyDescent="0.25">
      <c r="A17" s="13" t="s">
        <v>65</v>
      </c>
      <c r="B17" s="8"/>
      <c r="C17" s="9"/>
      <c r="D17" s="9"/>
      <c r="E17" s="9"/>
      <c r="F17" s="10"/>
    </row>
    <row r="20" spans="1:6" ht="15.75" customHeight="1" x14ac:dyDescent="0.25">
      <c r="A20" s="79" t="s">
        <v>62</v>
      </c>
      <c r="B20" s="79"/>
      <c r="C20" s="79"/>
      <c r="D20" s="79"/>
      <c r="E20" s="79"/>
      <c r="F20" s="79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20" t="s">
        <v>63</v>
      </c>
      <c r="B22" s="19" t="s">
        <v>45</v>
      </c>
      <c r="C22" s="20" t="s">
        <v>46</v>
      </c>
      <c r="D22" s="20" t="s">
        <v>43</v>
      </c>
      <c r="E22" s="20" t="s">
        <v>35</v>
      </c>
      <c r="F22" s="20" t="s">
        <v>44</v>
      </c>
    </row>
    <row r="23" spans="1:6" x14ac:dyDescent="0.25">
      <c r="A23" s="42" t="s">
        <v>1</v>
      </c>
      <c r="B23" s="63">
        <f>SUM(B24+B27)</f>
        <v>824525</v>
      </c>
      <c r="C23" s="63">
        <f t="shared" ref="C23:F23" si="0">SUM(C24+C27)</f>
        <v>1300698</v>
      </c>
      <c r="D23" s="63">
        <f t="shared" si="0"/>
        <v>1324307</v>
      </c>
      <c r="E23" s="63">
        <f t="shared" si="0"/>
        <v>1360063</v>
      </c>
      <c r="F23" s="63">
        <f t="shared" si="0"/>
        <v>1394065</v>
      </c>
    </row>
    <row r="24" spans="1:6" ht="15.75" customHeight="1" x14ac:dyDescent="0.25">
      <c r="A24" s="24" t="s">
        <v>68</v>
      </c>
      <c r="B24" s="8">
        <v>822989</v>
      </c>
      <c r="C24" s="9">
        <v>1299098</v>
      </c>
      <c r="D24" s="9">
        <v>1322659</v>
      </c>
      <c r="E24" s="9">
        <v>1358371</v>
      </c>
      <c r="F24" s="9">
        <v>1392330</v>
      </c>
    </row>
    <row r="25" spans="1:6" x14ac:dyDescent="0.25">
      <c r="A25" s="13" t="s">
        <v>69</v>
      </c>
      <c r="B25" s="8">
        <v>822989</v>
      </c>
      <c r="C25" s="9">
        <v>1299098</v>
      </c>
      <c r="D25" s="9">
        <v>1322659</v>
      </c>
      <c r="E25" s="9">
        <v>1358371</v>
      </c>
      <c r="F25" s="9">
        <v>1392330</v>
      </c>
    </row>
    <row r="26" spans="1:6" x14ac:dyDescent="0.25">
      <c r="A26" s="12" t="s">
        <v>38</v>
      </c>
      <c r="B26" s="8"/>
      <c r="C26" s="9"/>
      <c r="D26" s="9"/>
      <c r="E26" s="9"/>
      <c r="F26" s="9"/>
    </row>
    <row r="27" spans="1:6" x14ac:dyDescent="0.25">
      <c r="A27" s="24" t="s">
        <v>70</v>
      </c>
      <c r="B27" s="63">
        <v>1536</v>
      </c>
      <c r="C27" s="64">
        <v>1600</v>
      </c>
      <c r="D27" s="64">
        <v>1648</v>
      </c>
      <c r="E27" s="64">
        <v>1692</v>
      </c>
      <c r="F27" s="64">
        <v>1735</v>
      </c>
    </row>
    <row r="28" spans="1:6" x14ac:dyDescent="0.25">
      <c r="A28" s="13" t="s">
        <v>71</v>
      </c>
      <c r="B28" s="8">
        <v>1536</v>
      </c>
      <c r="C28" s="9">
        <v>1600</v>
      </c>
      <c r="D28" s="9">
        <v>1648</v>
      </c>
      <c r="E28" s="9">
        <v>1692</v>
      </c>
      <c r="F28" s="9">
        <v>1735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9" t="s">
        <v>101</v>
      </c>
      <c r="B1" s="79"/>
      <c r="C1" s="79"/>
      <c r="D1" s="79"/>
      <c r="E1" s="79"/>
      <c r="F1" s="7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9" t="s">
        <v>21</v>
      </c>
      <c r="B3" s="79"/>
      <c r="C3" s="79"/>
      <c r="D3" s="79"/>
      <c r="E3" s="92"/>
      <c r="F3" s="9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9" t="s">
        <v>4</v>
      </c>
      <c r="B5" s="80"/>
      <c r="C5" s="80"/>
      <c r="D5" s="80"/>
      <c r="E5" s="80"/>
      <c r="F5" s="8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9" t="s">
        <v>14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63</v>
      </c>
      <c r="B9" s="19" t="s">
        <v>45</v>
      </c>
      <c r="C9" s="20" t="s">
        <v>46</v>
      </c>
      <c r="D9" s="20" t="s">
        <v>43</v>
      </c>
      <c r="E9" s="20" t="s">
        <v>35</v>
      </c>
      <c r="F9" s="20" t="s">
        <v>44</v>
      </c>
    </row>
    <row r="10" spans="1:6" ht="15.75" customHeight="1" x14ac:dyDescent="0.25">
      <c r="A10" s="11" t="s">
        <v>15</v>
      </c>
      <c r="B10" s="63">
        <v>824525</v>
      </c>
      <c r="C10" s="63">
        <v>1300689</v>
      </c>
      <c r="D10" s="64">
        <v>1324307</v>
      </c>
      <c r="E10" s="64">
        <v>1360063</v>
      </c>
      <c r="F10" s="64">
        <v>1394065</v>
      </c>
    </row>
    <row r="11" spans="1:6" ht="15.75" customHeight="1" x14ac:dyDescent="0.25">
      <c r="A11" s="11" t="s">
        <v>92</v>
      </c>
      <c r="B11" s="63">
        <v>824525</v>
      </c>
      <c r="C11" s="63">
        <v>1300689</v>
      </c>
      <c r="D11" s="64">
        <v>1324307</v>
      </c>
      <c r="E11" s="64">
        <v>1360063</v>
      </c>
      <c r="F11" s="64">
        <v>1394065</v>
      </c>
    </row>
    <row r="12" spans="1:6" x14ac:dyDescent="0.25">
      <c r="A12" s="17" t="s">
        <v>93</v>
      </c>
      <c r="B12" s="63">
        <v>824525</v>
      </c>
      <c r="C12" s="63">
        <v>1300689</v>
      </c>
      <c r="D12" s="64">
        <v>1324307</v>
      </c>
      <c r="E12" s="64">
        <v>1360063</v>
      </c>
      <c r="F12" s="64">
        <v>1394065</v>
      </c>
    </row>
    <row r="13" spans="1:6" x14ac:dyDescent="0.25">
      <c r="A13" s="16" t="s">
        <v>94</v>
      </c>
      <c r="B13" s="63">
        <v>824525</v>
      </c>
      <c r="C13" s="63">
        <v>1300689</v>
      </c>
      <c r="D13" s="64">
        <v>1324307</v>
      </c>
      <c r="E13" s="64">
        <v>1360063</v>
      </c>
      <c r="F13" s="64">
        <v>1394065</v>
      </c>
    </row>
    <row r="14" spans="1:6" x14ac:dyDescent="0.25">
      <c r="A14" s="11" t="s">
        <v>16</v>
      </c>
      <c r="B14" s="8"/>
      <c r="C14" s="9"/>
      <c r="D14" s="9"/>
      <c r="E14" s="9"/>
      <c r="F14" s="10"/>
    </row>
    <row r="15" spans="1:6" ht="25.5" x14ac:dyDescent="0.25">
      <c r="A15" s="18" t="s">
        <v>17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4"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9" t="s">
        <v>42</v>
      </c>
      <c r="B1" s="79"/>
      <c r="C1" s="79"/>
      <c r="D1" s="79"/>
      <c r="E1" s="79"/>
      <c r="F1" s="79"/>
      <c r="G1" s="79"/>
      <c r="H1" s="7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9" t="s">
        <v>21</v>
      </c>
      <c r="B3" s="79"/>
      <c r="C3" s="79"/>
      <c r="D3" s="79"/>
      <c r="E3" s="79"/>
      <c r="F3" s="79"/>
      <c r="G3" s="79"/>
      <c r="H3" s="7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9" t="s">
        <v>72</v>
      </c>
      <c r="B5" s="79"/>
      <c r="C5" s="79"/>
      <c r="D5" s="79"/>
      <c r="E5" s="79"/>
      <c r="F5" s="79"/>
      <c r="G5" s="79"/>
      <c r="H5" s="7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41</v>
      </c>
      <c r="D7" s="19" t="s">
        <v>45</v>
      </c>
      <c r="E7" s="20" t="s">
        <v>46</v>
      </c>
      <c r="F7" s="20" t="s">
        <v>43</v>
      </c>
      <c r="G7" s="20" t="s">
        <v>35</v>
      </c>
      <c r="H7" s="20" t="s">
        <v>44</v>
      </c>
    </row>
    <row r="8" spans="1:8" x14ac:dyDescent="0.25">
      <c r="A8" s="40"/>
      <c r="B8" s="41"/>
      <c r="C8" s="39" t="s">
        <v>74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18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25</v>
      </c>
      <c r="D10" s="8"/>
      <c r="E10" s="9"/>
      <c r="F10" s="9"/>
      <c r="G10" s="9"/>
      <c r="H10" s="9"/>
    </row>
    <row r="11" spans="1:8" x14ac:dyDescent="0.25">
      <c r="A11" s="11"/>
      <c r="B11" s="15"/>
      <c r="C11" s="43"/>
      <c r="D11" s="8"/>
      <c r="E11" s="9"/>
      <c r="F11" s="9"/>
      <c r="G11" s="9"/>
      <c r="H11" s="9"/>
    </row>
    <row r="12" spans="1:8" x14ac:dyDescent="0.25">
      <c r="A12" s="11"/>
      <c r="B12" s="15"/>
      <c r="C12" s="39" t="s">
        <v>77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19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26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1" sqref="B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9" t="s">
        <v>42</v>
      </c>
      <c r="B1" s="79"/>
      <c r="C1" s="79"/>
      <c r="D1" s="79"/>
      <c r="E1" s="79"/>
      <c r="F1" s="7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9" t="s">
        <v>21</v>
      </c>
      <c r="B3" s="79"/>
      <c r="C3" s="79"/>
      <c r="D3" s="79"/>
      <c r="E3" s="79"/>
      <c r="F3" s="7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9" t="s">
        <v>73</v>
      </c>
      <c r="B5" s="79"/>
      <c r="C5" s="79"/>
      <c r="D5" s="79"/>
      <c r="E5" s="79"/>
      <c r="F5" s="79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63</v>
      </c>
      <c r="B7" s="19" t="s">
        <v>45</v>
      </c>
      <c r="C7" s="20" t="s">
        <v>46</v>
      </c>
      <c r="D7" s="20" t="s">
        <v>43</v>
      </c>
      <c r="E7" s="20" t="s">
        <v>35</v>
      </c>
      <c r="F7" s="20" t="s">
        <v>44</v>
      </c>
    </row>
    <row r="8" spans="1:6" x14ac:dyDescent="0.25">
      <c r="A8" s="11" t="s">
        <v>74</v>
      </c>
      <c r="B8" s="8"/>
      <c r="C8" s="9"/>
      <c r="D8" s="9"/>
      <c r="E8" s="9"/>
      <c r="F8" s="9"/>
    </row>
    <row r="9" spans="1:6" ht="25.5" x14ac:dyDescent="0.25">
      <c r="A9" s="11" t="s">
        <v>75</v>
      </c>
      <c r="B9" s="8"/>
      <c r="C9" s="9"/>
      <c r="D9" s="9"/>
      <c r="E9" s="9"/>
      <c r="F9" s="9"/>
    </row>
    <row r="10" spans="1:6" ht="25.5" x14ac:dyDescent="0.25">
      <c r="A10" s="17" t="s">
        <v>76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77</v>
      </c>
      <c r="B12" s="8"/>
      <c r="C12" s="9"/>
      <c r="D12" s="9"/>
      <c r="E12" s="9"/>
      <c r="F12" s="9"/>
    </row>
    <row r="13" spans="1:6" x14ac:dyDescent="0.25">
      <c r="A13" s="24" t="s">
        <v>68</v>
      </c>
      <c r="B13" s="8"/>
      <c r="C13" s="9"/>
      <c r="D13" s="9"/>
      <c r="E13" s="9"/>
      <c r="F13" s="9"/>
    </row>
    <row r="14" spans="1:6" x14ac:dyDescent="0.25">
      <c r="A14" s="13" t="s">
        <v>69</v>
      </c>
      <c r="B14" s="8"/>
      <c r="C14" s="9"/>
      <c r="D14" s="9"/>
      <c r="E14" s="9"/>
      <c r="F14" s="10"/>
    </row>
    <row r="15" spans="1:6" x14ac:dyDescent="0.25">
      <c r="A15" s="24" t="s">
        <v>70</v>
      </c>
      <c r="B15" s="8"/>
      <c r="C15" s="9"/>
      <c r="D15" s="9"/>
      <c r="E15" s="9"/>
      <c r="F15" s="10"/>
    </row>
    <row r="16" spans="1:6" x14ac:dyDescent="0.25">
      <c r="A16" s="13" t="s">
        <v>71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79" t="s">
        <v>101</v>
      </c>
      <c r="B1" s="79"/>
      <c r="C1" s="79"/>
      <c r="D1" s="79"/>
      <c r="E1" s="79"/>
      <c r="F1" s="79"/>
      <c r="G1" s="79"/>
      <c r="H1" s="79"/>
      <c r="I1" s="7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9" t="s">
        <v>20</v>
      </c>
      <c r="B3" s="80"/>
      <c r="C3" s="80"/>
      <c r="D3" s="80"/>
      <c r="E3" s="80"/>
      <c r="F3" s="80"/>
      <c r="G3" s="80"/>
      <c r="H3" s="80"/>
      <c r="I3" s="8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1" t="s">
        <v>22</v>
      </c>
      <c r="B5" s="102"/>
      <c r="C5" s="103"/>
      <c r="D5" s="19" t="s">
        <v>23</v>
      </c>
      <c r="E5" s="19" t="s">
        <v>45</v>
      </c>
      <c r="F5" s="20" t="s">
        <v>46</v>
      </c>
      <c r="G5" s="20" t="s">
        <v>43</v>
      </c>
      <c r="H5" s="20" t="s">
        <v>35</v>
      </c>
      <c r="I5" s="20" t="s">
        <v>44</v>
      </c>
    </row>
    <row r="6" spans="1:9" x14ac:dyDescent="0.25">
      <c r="A6" s="98" t="s">
        <v>27</v>
      </c>
      <c r="B6" s="99"/>
      <c r="C6" s="100"/>
      <c r="D6" s="28" t="s">
        <v>28</v>
      </c>
      <c r="E6" s="8"/>
      <c r="F6" s="9"/>
      <c r="G6" s="9"/>
      <c r="H6" s="9"/>
      <c r="I6" s="9"/>
    </row>
    <row r="7" spans="1:9" x14ac:dyDescent="0.25">
      <c r="A7" s="98" t="s">
        <v>29</v>
      </c>
      <c r="B7" s="99"/>
      <c r="C7" s="100"/>
      <c r="D7" s="28" t="s">
        <v>30</v>
      </c>
      <c r="E7" s="8"/>
      <c r="F7" s="9"/>
      <c r="G7" s="9"/>
      <c r="H7" s="9"/>
      <c r="I7" s="9"/>
    </row>
    <row r="8" spans="1:9" ht="38.25" x14ac:dyDescent="0.25">
      <c r="A8" s="104" t="s">
        <v>95</v>
      </c>
      <c r="B8" s="105"/>
      <c r="C8" s="106"/>
      <c r="D8" s="38" t="s">
        <v>37</v>
      </c>
      <c r="E8" s="8"/>
      <c r="F8" s="9"/>
      <c r="G8" s="9"/>
      <c r="H8" s="9"/>
      <c r="I8" s="10"/>
    </row>
    <row r="9" spans="1:9" x14ac:dyDescent="0.25">
      <c r="A9" s="107">
        <v>3</v>
      </c>
      <c r="B9" s="108"/>
      <c r="C9" s="109"/>
      <c r="D9" s="27" t="s">
        <v>10</v>
      </c>
      <c r="E9" s="63">
        <f>SUM(E10:E13)</f>
        <v>808836</v>
      </c>
      <c r="F9" s="63">
        <f t="shared" ref="F9:I9" si="0">SUM(F10:F13)</f>
        <v>1269250</v>
      </c>
      <c r="G9" s="63">
        <f t="shared" si="0"/>
        <v>1307618</v>
      </c>
      <c r="H9" s="63">
        <f t="shared" si="0"/>
        <v>1343199</v>
      </c>
      <c r="I9" s="63">
        <f t="shared" si="0"/>
        <v>1377085</v>
      </c>
    </row>
    <row r="10" spans="1:9" x14ac:dyDescent="0.25">
      <c r="A10" s="110">
        <v>31</v>
      </c>
      <c r="B10" s="111"/>
      <c r="C10" s="112"/>
      <c r="D10" s="27" t="s">
        <v>11</v>
      </c>
      <c r="E10" s="8">
        <v>673289</v>
      </c>
      <c r="F10" s="9">
        <v>1132426</v>
      </c>
      <c r="G10" s="9">
        <v>1166399</v>
      </c>
      <c r="H10" s="9">
        <v>1197892</v>
      </c>
      <c r="I10" s="10">
        <v>1227839</v>
      </c>
    </row>
    <row r="11" spans="1:9" x14ac:dyDescent="0.25">
      <c r="A11" s="110">
        <v>32</v>
      </c>
      <c r="B11" s="111"/>
      <c r="C11" s="112"/>
      <c r="D11" s="65" t="s">
        <v>24</v>
      </c>
      <c r="E11" s="8">
        <v>126274</v>
      </c>
      <c r="F11" s="9">
        <v>127924</v>
      </c>
      <c r="G11" s="9">
        <v>132052</v>
      </c>
      <c r="H11" s="9">
        <v>135893</v>
      </c>
      <c r="I11" s="10">
        <v>139596</v>
      </c>
    </row>
    <row r="12" spans="1:9" x14ac:dyDescent="0.25">
      <c r="A12" s="66">
        <v>34</v>
      </c>
      <c r="B12" s="67"/>
      <c r="C12" s="68"/>
      <c r="D12" s="65" t="s">
        <v>90</v>
      </c>
      <c r="E12" s="8">
        <v>1657</v>
      </c>
      <c r="F12" s="9">
        <v>1200</v>
      </c>
      <c r="G12" s="9">
        <v>1236</v>
      </c>
      <c r="H12" s="9">
        <v>1269</v>
      </c>
      <c r="I12" s="10">
        <v>1301</v>
      </c>
    </row>
    <row r="13" spans="1:9" x14ac:dyDescent="0.25">
      <c r="A13" s="110">
        <v>37</v>
      </c>
      <c r="B13" s="111"/>
      <c r="C13" s="112"/>
      <c r="D13" s="27" t="s">
        <v>96</v>
      </c>
      <c r="E13" s="8">
        <v>7616</v>
      </c>
      <c r="F13" s="9">
        <v>7700</v>
      </c>
      <c r="G13" s="9">
        <v>7931</v>
      </c>
      <c r="H13" s="9">
        <v>8145</v>
      </c>
      <c r="I13" s="10">
        <v>8349</v>
      </c>
    </row>
    <row r="14" spans="1:9" x14ac:dyDescent="0.25">
      <c r="A14" s="98" t="s">
        <v>27</v>
      </c>
      <c r="B14" s="99"/>
      <c r="C14" s="100"/>
      <c r="D14" s="28" t="s">
        <v>28</v>
      </c>
      <c r="E14" s="8"/>
      <c r="F14" s="9"/>
      <c r="G14" s="9"/>
      <c r="H14" s="9"/>
      <c r="I14" s="9"/>
    </row>
    <row r="15" spans="1:9" ht="14.25" customHeight="1" x14ac:dyDescent="0.25">
      <c r="A15" s="98" t="s">
        <v>31</v>
      </c>
      <c r="B15" s="99"/>
      <c r="C15" s="100"/>
      <c r="D15" s="28" t="s">
        <v>32</v>
      </c>
      <c r="E15" s="8"/>
      <c r="F15" s="9"/>
      <c r="G15" s="9"/>
      <c r="H15" s="9"/>
      <c r="I15" s="9"/>
    </row>
    <row r="16" spans="1:9" ht="15" customHeight="1" x14ac:dyDescent="0.25">
      <c r="A16" s="98">
        <v>3</v>
      </c>
      <c r="B16" s="99"/>
      <c r="C16" s="100"/>
      <c r="D16" s="69" t="s">
        <v>10</v>
      </c>
      <c r="E16" s="63">
        <v>1900</v>
      </c>
      <c r="F16" s="64">
        <v>1600</v>
      </c>
      <c r="G16" s="64">
        <v>1648</v>
      </c>
      <c r="H16" s="64">
        <v>1700</v>
      </c>
      <c r="I16" s="74">
        <v>1700</v>
      </c>
    </row>
    <row r="17" spans="1:9" x14ac:dyDescent="0.25">
      <c r="A17" s="110">
        <v>32</v>
      </c>
      <c r="B17" s="111"/>
      <c r="C17" s="112"/>
      <c r="D17" s="65" t="s">
        <v>24</v>
      </c>
      <c r="E17" s="8"/>
      <c r="F17" s="9"/>
      <c r="G17" s="9"/>
      <c r="H17" s="9"/>
      <c r="I17" s="10"/>
    </row>
    <row r="18" spans="1:9" x14ac:dyDescent="0.25">
      <c r="A18" s="113" t="s">
        <v>97</v>
      </c>
      <c r="B18" s="114"/>
      <c r="C18" s="115"/>
      <c r="D18" s="70" t="s">
        <v>88</v>
      </c>
      <c r="E18" s="8"/>
      <c r="F18" s="9"/>
      <c r="G18" s="9"/>
      <c r="H18" s="9"/>
      <c r="I18" s="10"/>
    </row>
    <row r="19" spans="1:9" ht="15" customHeight="1" x14ac:dyDescent="0.25">
      <c r="A19" s="98">
        <v>3</v>
      </c>
      <c r="B19" s="99"/>
      <c r="C19" s="100"/>
      <c r="D19" s="69" t="s">
        <v>10</v>
      </c>
      <c r="E19" s="8"/>
      <c r="F19" s="9"/>
      <c r="G19" s="9"/>
      <c r="H19" s="9"/>
      <c r="I19" s="10"/>
    </row>
    <row r="20" spans="1:9" x14ac:dyDescent="0.25">
      <c r="A20" s="110">
        <v>32</v>
      </c>
      <c r="B20" s="111"/>
      <c r="C20" s="112"/>
      <c r="D20" s="65" t="s">
        <v>24</v>
      </c>
      <c r="E20" s="8">
        <v>1900</v>
      </c>
      <c r="F20" s="9">
        <v>1600</v>
      </c>
      <c r="G20" s="9">
        <v>1648</v>
      </c>
      <c r="H20" s="9">
        <v>1700</v>
      </c>
      <c r="I20" s="10">
        <v>1700</v>
      </c>
    </row>
    <row r="21" spans="1:9" x14ac:dyDescent="0.25">
      <c r="A21" s="113" t="s">
        <v>98</v>
      </c>
      <c r="B21" s="114"/>
      <c r="C21" s="115"/>
      <c r="D21" s="70" t="s">
        <v>99</v>
      </c>
      <c r="E21" s="8"/>
      <c r="F21" s="9"/>
      <c r="G21" s="9"/>
      <c r="H21" s="9"/>
      <c r="I21" s="10"/>
    </row>
    <row r="22" spans="1:9" x14ac:dyDescent="0.25">
      <c r="A22" s="98">
        <v>3</v>
      </c>
      <c r="B22" s="99"/>
      <c r="C22" s="100"/>
      <c r="D22" s="69" t="s">
        <v>10</v>
      </c>
      <c r="E22" s="72">
        <v>9380</v>
      </c>
      <c r="F22" s="72">
        <v>10476</v>
      </c>
      <c r="G22" s="72">
        <v>10500</v>
      </c>
      <c r="H22" s="72">
        <v>10500</v>
      </c>
      <c r="I22" s="72">
        <v>10500</v>
      </c>
    </row>
    <row r="23" spans="1:9" x14ac:dyDescent="0.25">
      <c r="A23" s="110">
        <v>32</v>
      </c>
      <c r="B23" s="111"/>
      <c r="C23" s="112"/>
      <c r="D23" s="65" t="s">
        <v>24</v>
      </c>
      <c r="E23" s="71">
        <v>9380</v>
      </c>
      <c r="F23" s="71">
        <v>10476</v>
      </c>
      <c r="G23" s="71">
        <v>10500</v>
      </c>
      <c r="H23" s="71">
        <v>10500</v>
      </c>
      <c r="I23" s="71">
        <v>10500</v>
      </c>
    </row>
    <row r="24" spans="1:9" ht="25.5" x14ac:dyDescent="0.25">
      <c r="A24" s="107">
        <v>4</v>
      </c>
      <c r="B24" s="108"/>
      <c r="C24" s="109"/>
      <c r="D24" s="65" t="s">
        <v>12</v>
      </c>
      <c r="E24" s="72">
        <v>4409</v>
      </c>
      <c r="F24" s="72">
        <v>19372</v>
      </c>
      <c r="G24" s="72">
        <v>4541</v>
      </c>
      <c r="H24" s="72">
        <v>4664</v>
      </c>
      <c r="I24" s="72">
        <v>4780</v>
      </c>
    </row>
    <row r="25" spans="1:9" ht="25.5" x14ac:dyDescent="0.25">
      <c r="A25" s="110">
        <v>42</v>
      </c>
      <c r="B25" s="111"/>
      <c r="C25" s="112"/>
      <c r="D25" s="65" t="s">
        <v>40</v>
      </c>
      <c r="E25" s="71">
        <v>4409</v>
      </c>
      <c r="F25" s="71">
        <v>19372</v>
      </c>
      <c r="G25" s="71">
        <v>4541</v>
      </c>
      <c r="H25" s="71">
        <v>4664</v>
      </c>
      <c r="I25" s="71">
        <v>4780</v>
      </c>
    </row>
    <row r="27" spans="1:9" x14ac:dyDescent="0.25">
      <c r="E27" s="73">
        <f>SUM(E9+E16+E22+E24)</f>
        <v>824525</v>
      </c>
      <c r="F27" s="73">
        <f t="shared" ref="F27:I27" si="1">SUM(F9+F16+F22+F24)</f>
        <v>1300698</v>
      </c>
      <c r="G27" s="73">
        <f t="shared" si="1"/>
        <v>1324307</v>
      </c>
      <c r="H27" s="73">
        <f t="shared" si="1"/>
        <v>1360063</v>
      </c>
      <c r="I27" s="73">
        <f t="shared" si="1"/>
        <v>1394065</v>
      </c>
    </row>
  </sheetData>
  <mergeCells count="22">
    <mergeCell ref="A19:C19"/>
    <mergeCell ref="A22:C22"/>
    <mergeCell ref="A23:C23"/>
    <mergeCell ref="A24:C24"/>
    <mergeCell ref="A25:C25"/>
    <mergeCell ref="A20:C20"/>
    <mergeCell ref="A21:C21"/>
    <mergeCell ref="A8:C8"/>
    <mergeCell ref="A9:C9"/>
    <mergeCell ref="A13:C13"/>
    <mergeCell ref="A10:C10"/>
    <mergeCell ref="A18:C18"/>
    <mergeCell ref="A11:C11"/>
    <mergeCell ref="A14:C14"/>
    <mergeCell ref="A15:C15"/>
    <mergeCell ref="A16:C16"/>
    <mergeCell ref="A17:C17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Ruzica</cp:lastModifiedBy>
  <cp:lastPrinted>2023-10-05T05:51:59Z</cp:lastPrinted>
  <dcterms:created xsi:type="dcterms:W3CDTF">2022-08-12T12:51:27Z</dcterms:created>
  <dcterms:modified xsi:type="dcterms:W3CDTF">2023-10-05T06:55:05Z</dcterms:modified>
</cp:coreProperties>
</file>